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8" i="1"/>
  <c r="F29"/>
  <c r="F30"/>
  <c r="F31"/>
  <c r="F32"/>
  <c r="F33"/>
  <c r="F34"/>
  <c r="F35"/>
  <c r="F36"/>
  <c r="F37"/>
  <c r="F38"/>
  <c r="F39"/>
  <c r="F40"/>
  <c r="F41"/>
  <c r="F42"/>
  <c r="F43"/>
  <c r="F26"/>
  <c r="F27"/>
  <c r="F25"/>
  <c r="F46"/>
  <c r="F16"/>
  <c r="F17"/>
  <c r="F18"/>
  <c r="F19"/>
  <c r="F20"/>
  <c r="F21"/>
  <c r="F47"/>
  <c r="F48" l="1"/>
  <c r="F44" l="1"/>
  <c r="F15"/>
  <c r="F22" s="1"/>
  <c r="F49" l="1"/>
  <c r="F51" s="1"/>
  <c r="F53" s="1"/>
  <c r="F55" s="1"/>
  <c r="F12" s="1"/>
</calcChain>
</file>

<file path=xl/sharedStrings.xml><?xml version="1.0" encoding="utf-8"?>
<sst xmlns="http://schemas.openxmlformats.org/spreadsheetml/2006/main" count="86" uniqueCount="64">
  <si>
    <t>№</t>
  </si>
  <si>
    <t>Наименование работы (услуги)</t>
  </si>
  <si>
    <t>Ед. изм.</t>
  </si>
  <si>
    <t>Количество</t>
  </si>
  <si>
    <t>Цена</t>
  </si>
  <si>
    <t>Сумма</t>
  </si>
  <si>
    <t>Итого:</t>
  </si>
  <si>
    <t>Без НДС</t>
  </si>
  <si>
    <t>шт</t>
  </si>
  <si>
    <t>Раздел 1: Демонтажные работы:</t>
  </si>
  <si>
    <t>Итого раздела 1:</t>
  </si>
  <si>
    <t>Итого раздела 2:</t>
  </si>
  <si>
    <t>Итого раздела 3:</t>
  </si>
  <si>
    <t>строительных работ</t>
  </si>
  <si>
    <t>Итого по разделам:</t>
  </si>
  <si>
    <t>Транспортные расходы:</t>
  </si>
  <si>
    <t>НДС:</t>
  </si>
  <si>
    <t>Всего по смете:</t>
  </si>
  <si>
    <t>Утверждаю:</t>
  </si>
  <si>
    <t>Согласовано:</t>
  </si>
  <si>
    <t xml:space="preserve">                                          / Ложин А. В. /</t>
  </si>
  <si>
    <t>Сметная стоимость:</t>
  </si>
  <si>
    <t>Раздел 2: Отделочные работы:</t>
  </si>
  <si>
    <t>ИП Ложкин А. В.</t>
  </si>
  <si>
    <t>Снятие побелки, штукатурки</t>
  </si>
  <si>
    <t>м2</t>
  </si>
  <si>
    <t>Демонтаж подоконника</t>
  </si>
  <si>
    <t>п.м.</t>
  </si>
  <si>
    <t>Демонтаж радиатора отопленя</t>
  </si>
  <si>
    <t>Демонтаж линолеума</t>
  </si>
  <si>
    <t>Демонтаж плинтуса</t>
  </si>
  <si>
    <t>Штроба по шлакоблоку</t>
  </si>
  <si>
    <t>Демонтаж короба</t>
  </si>
  <si>
    <t>Установка подоконной столешницы</t>
  </si>
  <si>
    <t>Монтаж перегородок из ГКЛ в 1 слой с установкой каркаса до 10 кв. м</t>
  </si>
  <si>
    <t>Обшивка стен панелями / вагонкой более 10 кв. м</t>
  </si>
  <si>
    <t>Шпатлевка стен в 2 слоя</t>
  </si>
  <si>
    <t>Заделка стыков и шурупов с проклейкой ленты (серпянка)</t>
  </si>
  <si>
    <t>Ошкуривание стен</t>
  </si>
  <si>
    <t>Покрытие пола фанерой 10 мм по деревянному основанию</t>
  </si>
  <si>
    <t>Настил линолеума коммерческий</t>
  </si>
  <si>
    <t>Монтаж плинтуса пластик</t>
  </si>
  <si>
    <t>Монтаж радиатора отопления</t>
  </si>
  <si>
    <t>ш.т.</t>
  </si>
  <si>
    <t>Установка выключателей / розеток</t>
  </si>
  <si>
    <t>шт.</t>
  </si>
  <si>
    <t>Прокладка кабеля (в гофротрубе, штрабе или кабельканале</t>
  </si>
  <si>
    <t xml:space="preserve">Прокладка кабеля </t>
  </si>
  <si>
    <t>Окраска труб отопления</t>
  </si>
  <si>
    <t>Заделка штробы</t>
  </si>
  <si>
    <t>Вынос мусора</t>
  </si>
  <si>
    <t>чел/час</t>
  </si>
  <si>
    <t>Подьем материала</t>
  </si>
  <si>
    <t>Раздел 3: Другие расходы:</t>
  </si>
  <si>
    <t>Частичное выравнивание стен штукатурной смесью</t>
  </si>
  <si>
    <t>Смета № 3</t>
  </si>
  <si>
    <t>Монтаж провода слаботочного</t>
  </si>
  <si>
    <t>ФГБУ СЭУ ФПС ИПЛ по Сахалинской области</t>
  </si>
  <si>
    <t xml:space="preserve">                                         /Савинов Д . А./</t>
  </si>
  <si>
    <t>17.09.2018                                   м.п.</t>
  </si>
  <si>
    <t>17.09.2018                                 м.п.</t>
  </si>
  <si>
    <t>от «17» сентября 2018 г.</t>
  </si>
  <si>
    <t xml:space="preserve">Окраска стен  водоэмульсионной универсальная "Морской конек" в 2 слоя </t>
  </si>
  <si>
    <t>Огрунтовка поверхности стен в 2 слоя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</si>
</sst>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Alignment="1"/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K6" sqref="K6"/>
    </sheetView>
  </sheetViews>
  <sheetFormatPr defaultRowHeight="15.75"/>
  <cols>
    <col min="1" max="1" width="5.28515625" style="1" customWidth="1"/>
    <col min="2" max="2" width="37.42578125" style="1" customWidth="1"/>
    <col min="3" max="3" width="7.42578125" style="3" customWidth="1"/>
    <col min="4" max="4" width="13.140625" style="4" customWidth="1"/>
    <col min="5" max="5" width="12" style="4" customWidth="1"/>
    <col min="6" max="6" width="16.28515625" style="4" customWidth="1"/>
    <col min="7" max="7" width="9.140625" style="1" customWidth="1"/>
    <col min="8" max="16384" width="9.140625" style="1"/>
  </cols>
  <sheetData>
    <row r="1" spans="1:6">
      <c r="A1" s="5" t="s">
        <v>18</v>
      </c>
      <c r="C1" s="5" t="s">
        <v>19</v>
      </c>
      <c r="D1" s="1"/>
      <c r="E1" s="1"/>
      <c r="F1" s="1"/>
    </row>
    <row r="2" spans="1:6">
      <c r="A2" s="30" t="s">
        <v>23</v>
      </c>
      <c r="B2" s="30"/>
      <c r="C2" s="30" t="s">
        <v>57</v>
      </c>
      <c r="D2" s="30"/>
      <c r="E2" s="30"/>
      <c r="F2" s="30"/>
    </row>
    <row r="3" spans="1:6">
      <c r="A3" s="31" t="s">
        <v>20</v>
      </c>
      <c r="B3" s="31"/>
      <c r="C3" s="31" t="s">
        <v>58</v>
      </c>
      <c r="D3" s="31"/>
      <c r="E3" s="31"/>
      <c r="F3" s="31"/>
    </row>
    <row r="4" spans="1:6">
      <c r="A4" s="30" t="s">
        <v>60</v>
      </c>
      <c r="B4" s="30"/>
      <c r="C4" s="30" t="s">
        <v>59</v>
      </c>
      <c r="D4" s="30"/>
      <c r="E4" s="30"/>
      <c r="F4" s="30"/>
    </row>
    <row r="5" spans="1:6" ht="9" customHeight="1"/>
    <row r="6" spans="1:6">
      <c r="A6" s="34" t="s">
        <v>55</v>
      </c>
      <c r="B6" s="34"/>
      <c r="C6" s="34"/>
      <c r="D6" s="34"/>
      <c r="E6" s="34"/>
      <c r="F6" s="34"/>
    </row>
    <row r="7" spans="1:6" ht="14.25" customHeight="1">
      <c r="A7" s="34" t="s">
        <v>13</v>
      </c>
      <c r="B7" s="34"/>
      <c r="C7" s="34"/>
      <c r="D7" s="34"/>
      <c r="E7" s="34"/>
      <c r="F7" s="34"/>
    </row>
    <row r="8" spans="1:6" ht="6" customHeight="1">
      <c r="A8" s="2"/>
      <c r="B8" s="2"/>
      <c r="C8" s="2"/>
      <c r="D8" s="2"/>
      <c r="E8" s="2"/>
      <c r="F8" s="2"/>
    </row>
    <row r="9" spans="1:6">
      <c r="A9" s="35" t="s">
        <v>61</v>
      </c>
      <c r="B9" s="35"/>
      <c r="C9" s="35"/>
      <c r="D9" s="35"/>
      <c r="E9" s="35"/>
      <c r="F9" s="35"/>
    </row>
    <row r="10" spans="1:6" ht="5.25" customHeight="1"/>
    <row r="11" spans="1:6" ht="9" customHeight="1">
      <c r="A11" s="47"/>
      <c r="B11" s="47"/>
      <c r="C11" s="47"/>
      <c r="D11" s="47"/>
      <c r="E11" s="47"/>
      <c r="F11" s="47"/>
    </row>
    <row r="12" spans="1:6">
      <c r="A12" s="48" t="s">
        <v>21</v>
      </c>
      <c r="B12" s="48"/>
      <c r="C12" s="48"/>
      <c r="D12" s="48"/>
      <c r="E12" s="48"/>
      <c r="F12" s="18">
        <f>F55</f>
        <v>91921.178999999989</v>
      </c>
    </row>
    <row r="13" spans="1:6" ht="31.5">
      <c r="A13" s="6" t="s">
        <v>0</v>
      </c>
      <c r="B13" s="6" t="s">
        <v>1</v>
      </c>
      <c r="C13" s="7" t="s">
        <v>2</v>
      </c>
      <c r="D13" s="7" t="s">
        <v>3</v>
      </c>
      <c r="E13" s="7" t="s">
        <v>4</v>
      </c>
      <c r="F13" s="7" t="s">
        <v>5</v>
      </c>
    </row>
    <row r="14" spans="1:6">
      <c r="A14" s="36" t="s">
        <v>9</v>
      </c>
      <c r="B14" s="37"/>
      <c r="C14" s="37"/>
      <c r="D14" s="37"/>
      <c r="E14" s="37"/>
      <c r="F14" s="38"/>
    </row>
    <row r="15" spans="1:6">
      <c r="A15" s="8">
        <v>1</v>
      </c>
      <c r="B15" s="9" t="s">
        <v>24</v>
      </c>
      <c r="C15" s="8" t="s">
        <v>25</v>
      </c>
      <c r="D15" s="8">
        <v>39.101999999999997</v>
      </c>
      <c r="E15" s="23">
        <v>440</v>
      </c>
      <c r="F15" s="11">
        <f>D15*E15</f>
        <v>17204.879999999997</v>
      </c>
    </row>
    <row r="16" spans="1:6">
      <c r="A16" s="8">
        <v>2</v>
      </c>
      <c r="B16" s="9" t="s">
        <v>26</v>
      </c>
      <c r="C16" s="8" t="s">
        <v>27</v>
      </c>
      <c r="D16" s="8">
        <v>2.64</v>
      </c>
      <c r="E16" s="23">
        <v>300</v>
      </c>
      <c r="F16" s="11">
        <f t="shared" ref="F16:F21" si="0">D16*E16</f>
        <v>792</v>
      </c>
    </row>
    <row r="17" spans="1:6">
      <c r="A17" s="8">
        <v>3</v>
      </c>
      <c r="B17" s="9" t="s">
        <v>28</v>
      </c>
      <c r="C17" s="8" t="s">
        <v>8</v>
      </c>
      <c r="D17" s="8">
        <v>1</v>
      </c>
      <c r="E17" s="23">
        <v>1000</v>
      </c>
      <c r="F17" s="11">
        <f t="shared" si="0"/>
        <v>1000</v>
      </c>
    </row>
    <row r="18" spans="1:6">
      <c r="A18" s="8">
        <v>4</v>
      </c>
      <c r="B18" s="9" t="s">
        <v>29</v>
      </c>
      <c r="C18" s="8" t="s">
        <v>25</v>
      </c>
      <c r="D18" s="8">
        <v>14.84</v>
      </c>
      <c r="E18" s="23">
        <v>50</v>
      </c>
      <c r="F18" s="11">
        <f t="shared" si="0"/>
        <v>742</v>
      </c>
    </row>
    <row r="19" spans="1:6">
      <c r="A19" s="8">
        <v>5</v>
      </c>
      <c r="B19" s="9" t="s">
        <v>30</v>
      </c>
      <c r="C19" s="8" t="s">
        <v>27</v>
      </c>
      <c r="D19" s="8">
        <v>15.62</v>
      </c>
      <c r="E19" s="23">
        <v>30</v>
      </c>
      <c r="F19" s="11">
        <f t="shared" si="0"/>
        <v>468.59999999999997</v>
      </c>
    </row>
    <row r="20" spans="1:6">
      <c r="A20" s="8">
        <v>6</v>
      </c>
      <c r="B20" s="12" t="s">
        <v>31</v>
      </c>
      <c r="C20" s="10" t="s">
        <v>27</v>
      </c>
      <c r="D20" s="10">
        <v>8.5</v>
      </c>
      <c r="E20" s="11">
        <v>250</v>
      </c>
      <c r="F20" s="11">
        <f t="shared" si="0"/>
        <v>2125</v>
      </c>
    </row>
    <row r="21" spans="1:6">
      <c r="A21" s="8">
        <v>7</v>
      </c>
      <c r="B21" s="12" t="s">
        <v>32</v>
      </c>
      <c r="C21" s="10" t="s">
        <v>27</v>
      </c>
      <c r="D21" s="10">
        <v>2.64</v>
      </c>
      <c r="E21" s="11">
        <v>150</v>
      </c>
      <c r="F21" s="11">
        <f t="shared" si="0"/>
        <v>396</v>
      </c>
    </row>
    <row r="22" spans="1:6">
      <c r="A22" s="39" t="s">
        <v>10</v>
      </c>
      <c r="B22" s="40"/>
      <c r="C22" s="40"/>
      <c r="D22" s="40"/>
      <c r="E22" s="41"/>
      <c r="F22" s="11">
        <f>SUM(F15:F21)</f>
        <v>22728.479999999996</v>
      </c>
    </row>
    <row r="23" spans="1:6">
      <c r="A23" s="42" t="s">
        <v>22</v>
      </c>
      <c r="B23" s="43"/>
      <c r="C23" s="43"/>
      <c r="D23" s="43"/>
      <c r="E23" s="43"/>
      <c r="F23" s="44"/>
    </row>
    <row r="24" spans="1:6" ht="18.75">
      <c r="A24" s="28"/>
      <c r="B24" s="29"/>
      <c r="C24" s="29"/>
      <c r="D24" s="29"/>
      <c r="E24" s="20"/>
      <c r="F24" s="21"/>
    </row>
    <row r="25" spans="1:6" ht="18.75">
      <c r="A25" s="22">
        <v>1</v>
      </c>
      <c r="B25" s="12" t="s">
        <v>33</v>
      </c>
      <c r="C25" s="10" t="s">
        <v>27</v>
      </c>
      <c r="D25" s="4">
        <v>2.64</v>
      </c>
      <c r="E25" s="11">
        <v>700</v>
      </c>
      <c r="F25" s="11">
        <f>D25*E25</f>
        <v>1848</v>
      </c>
    </row>
    <row r="26" spans="1:6" ht="33.75" customHeight="1">
      <c r="A26" s="10">
        <v>2</v>
      </c>
      <c r="B26" s="12" t="s">
        <v>34</v>
      </c>
      <c r="C26" s="10" t="s">
        <v>25</v>
      </c>
      <c r="D26" s="10">
        <v>6.8639999999999999</v>
      </c>
      <c r="E26" s="11">
        <v>700</v>
      </c>
      <c r="F26" s="11">
        <f t="shared" ref="F26:F43" si="1">D26*E26</f>
        <v>4804.8</v>
      </c>
    </row>
    <row r="27" spans="1:6" ht="32.25" customHeight="1">
      <c r="A27" s="10">
        <v>3</v>
      </c>
      <c r="B27" s="12" t="s">
        <v>35</v>
      </c>
      <c r="C27" s="10" t="s">
        <v>25</v>
      </c>
      <c r="D27" s="10">
        <v>8</v>
      </c>
      <c r="E27" s="11">
        <v>270</v>
      </c>
      <c r="F27" s="11">
        <f t="shared" si="1"/>
        <v>2160</v>
      </c>
    </row>
    <row r="28" spans="1:6" ht="33" customHeight="1">
      <c r="A28" s="10">
        <v>4</v>
      </c>
      <c r="B28" s="24" t="s">
        <v>54</v>
      </c>
      <c r="C28" s="10" t="s">
        <v>25</v>
      </c>
      <c r="D28" s="10">
        <v>32.101999999999997</v>
      </c>
      <c r="E28" s="11">
        <v>700</v>
      </c>
      <c r="F28" s="11">
        <f t="shared" si="1"/>
        <v>22471.399999999998</v>
      </c>
    </row>
    <row r="29" spans="1:6" ht="18" customHeight="1">
      <c r="A29" s="8">
        <v>5</v>
      </c>
      <c r="B29" s="12" t="s">
        <v>36</v>
      </c>
      <c r="C29" s="10" t="s">
        <v>25</v>
      </c>
      <c r="D29" s="10">
        <v>31.102</v>
      </c>
      <c r="E29" s="11">
        <v>200</v>
      </c>
      <c r="F29" s="11">
        <f t="shared" si="1"/>
        <v>6220.4</v>
      </c>
    </row>
    <row r="30" spans="1:6" ht="32.25" customHeight="1">
      <c r="A30" s="10">
        <v>6</v>
      </c>
      <c r="B30" s="12" t="s">
        <v>37</v>
      </c>
      <c r="C30" s="10" t="s">
        <v>25</v>
      </c>
      <c r="D30" s="10">
        <v>6.8639999999999999</v>
      </c>
      <c r="E30" s="11">
        <v>60</v>
      </c>
      <c r="F30" s="11">
        <f t="shared" si="1"/>
        <v>411.84</v>
      </c>
    </row>
    <row r="31" spans="1:6" ht="18.75" customHeight="1">
      <c r="A31" s="8">
        <v>7</v>
      </c>
      <c r="B31" s="12" t="s">
        <v>38</v>
      </c>
      <c r="C31" s="10" t="s">
        <v>25</v>
      </c>
      <c r="D31" s="10">
        <v>39.101999999999997</v>
      </c>
      <c r="E31" s="11">
        <v>60</v>
      </c>
      <c r="F31" s="11">
        <f t="shared" si="1"/>
        <v>2346.12</v>
      </c>
    </row>
    <row r="32" spans="1:6" ht="43.5" customHeight="1">
      <c r="A32" s="8">
        <v>8</v>
      </c>
      <c r="B32" s="12" t="s">
        <v>62</v>
      </c>
      <c r="C32" s="10" t="s">
        <v>25</v>
      </c>
      <c r="D32" s="10">
        <v>27.7</v>
      </c>
      <c r="E32" s="11">
        <v>200</v>
      </c>
      <c r="F32" s="11">
        <f t="shared" si="1"/>
        <v>5540</v>
      </c>
    </row>
    <row r="33" spans="1:6" ht="32.25" customHeight="1">
      <c r="A33" s="10">
        <v>9</v>
      </c>
      <c r="B33" s="12" t="s">
        <v>63</v>
      </c>
      <c r="C33" s="10" t="s">
        <v>25</v>
      </c>
      <c r="D33" s="10">
        <v>39.101999999999997</v>
      </c>
      <c r="E33" s="11">
        <v>70</v>
      </c>
      <c r="F33" s="11">
        <f t="shared" si="1"/>
        <v>2737.14</v>
      </c>
    </row>
    <row r="34" spans="1:6" ht="32.25" customHeight="1">
      <c r="A34" s="10">
        <v>10</v>
      </c>
      <c r="B34" s="12" t="s">
        <v>39</v>
      </c>
      <c r="C34" s="10" t="s">
        <v>25</v>
      </c>
      <c r="D34" s="10">
        <v>14.84</v>
      </c>
      <c r="E34" s="11">
        <v>120</v>
      </c>
      <c r="F34" s="11">
        <f t="shared" si="1"/>
        <v>1780.8</v>
      </c>
    </row>
    <row r="35" spans="1:6" ht="17.25" customHeight="1">
      <c r="A35" s="8">
        <v>11</v>
      </c>
      <c r="B35" s="12" t="s">
        <v>40</v>
      </c>
      <c r="C35" s="10" t="s">
        <v>25</v>
      </c>
      <c r="D35" s="10">
        <v>14.84</v>
      </c>
      <c r="E35" s="11">
        <v>200</v>
      </c>
      <c r="F35" s="11">
        <f t="shared" si="1"/>
        <v>2968</v>
      </c>
    </row>
    <row r="36" spans="1:6">
      <c r="A36" s="8">
        <v>12</v>
      </c>
      <c r="B36" s="25" t="s">
        <v>41</v>
      </c>
      <c r="C36" s="10" t="s">
        <v>27</v>
      </c>
      <c r="D36" s="10">
        <v>15.62</v>
      </c>
      <c r="E36" s="11">
        <v>100</v>
      </c>
      <c r="F36" s="11">
        <f t="shared" si="1"/>
        <v>1562</v>
      </c>
    </row>
    <row r="37" spans="1:6">
      <c r="A37" s="8">
        <v>13</v>
      </c>
      <c r="B37" s="26" t="s">
        <v>42</v>
      </c>
      <c r="C37" s="10" t="s">
        <v>43</v>
      </c>
      <c r="D37" s="10">
        <v>1</v>
      </c>
      <c r="E37" s="11">
        <v>3000</v>
      </c>
      <c r="F37" s="11">
        <f t="shared" si="1"/>
        <v>3000</v>
      </c>
    </row>
    <row r="38" spans="1:6">
      <c r="A38" s="8">
        <v>14</v>
      </c>
      <c r="B38" s="12" t="s">
        <v>44</v>
      </c>
      <c r="C38" s="10" t="s">
        <v>45</v>
      </c>
      <c r="D38" s="10">
        <v>5</v>
      </c>
      <c r="E38" s="11">
        <v>300</v>
      </c>
      <c r="F38" s="11">
        <f t="shared" si="1"/>
        <v>1500</v>
      </c>
    </row>
    <row r="39" spans="1:6" ht="31.5">
      <c r="A39" s="10">
        <v>15</v>
      </c>
      <c r="B39" s="12" t="s">
        <v>46</v>
      </c>
      <c r="C39" s="10" t="s">
        <v>27</v>
      </c>
      <c r="D39" s="10">
        <v>15</v>
      </c>
      <c r="E39" s="11">
        <v>60</v>
      </c>
      <c r="F39" s="11">
        <f t="shared" si="1"/>
        <v>900</v>
      </c>
    </row>
    <row r="40" spans="1:6">
      <c r="A40" s="8">
        <v>16</v>
      </c>
      <c r="B40" s="12" t="s">
        <v>47</v>
      </c>
      <c r="C40" s="10" t="s">
        <v>27</v>
      </c>
      <c r="D40" s="10">
        <v>15</v>
      </c>
      <c r="E40" s="11">
        <v>50</v>
      </c>
      <c r="F40" s="11">
        <f t="shared" si="1"/>
        <v>750</v>
      </c>
    </row>
    <row r="41" spans="1:6">
      <c r="A41" s="8">
        <v>17</v>
      </c>
      <c r="B41" s="12" t="s">
        <v>48</v>
      </c>
      <c r="C41" s="10" t="s">
        <v>27</v>
      </c>
      <c r="D41" s="10">
        <v>1</v>
      </c>
      <c r="E41" s="11">
        <v>130</v>
      </c>
      <c r="F41" s="11">
        <f t="shared" si="1"/>
        <v>130</v>
      </c>
    </row>
    <row r="42" spans="1:6">
      <c r="A42" s="8">
        <v>18</v>
      </c>
      <c r="B42" s="12" t="s">
        <v>49</v>
      </c>
      <c r="C42" s="10" t="s">
        <v>27</v>
      </c>
      <c r="D42" s="10">
        <v>8.5</v>
      </c>
      <c r="E42" s="11">
        <v>130</v>
      </c>
      <c r="F42" s="11">
        <f t="shared" si="1"/>
        <v>1105</v>
      </c>
    </row>
    <row r="43" spans="1:6">
      <c r="A43" s="8">
        <v>19</v>
      </c>
      <c r="B43" s="12" t="s">
        <v>56</v>
      </c>
      <c r="C43" s="10" t="s">
        <v>27</v>
      </c>
      <c r="D43" s="10">
        <v>1</v>
      </c>
      <c r="E43" s="11">
        <v>60</v>
      </c>
      <c r="F43" s="11">
        <f t="shared" si="1"/>
        <v>60</v>
      </c>
    </row>
    <row r="44" spans="1:6">
      <c r="A44" s="39" t="s">
        <v>11</v>
      </c>
      <c r="B44" s="40"/>
      <c r="C44" s="40"/>
      <c r="D44" s="40"/>
      <c r="E44" s="41"/>
      <c r="F44" s="13">
        <f>SUM(F25:F43)</f>
        <v>62295.5</v>
      </c>
    </row>
    <row r="45" spans="1:6">
      <c r="A45" s="42" t="s">
        <v>53</v>
      </c>
      <c r="B45" s="43"/>
      <c r="C45" s="43"/>
      <c r="D45" s="43"/>
      <c r="E45" s="43"/>
      <c r="F45" s="44"/>
    </row>
    <row r="46" spans="1:6">
      <c r="A46" s="8">
        <v>1</v>
      </c>
      <c r="B46" s="27" t="s">
        <v>50</v>
      </c>
      <c r="C46" s="27" t="s">
        <v>51</v>
      </c>
      <c r="D46" s="10">
        <v>3</v>
      </c>
      <c r="E46" s="11">
        <v>420</v>
      </c>
      <c r="F46" s="11">
        <f>D46*E46</f>
        <v>1260</v>
      </c>
    </row>
    <row r="47" spans="1:6">
      <c r="A47" s="8">
        <v>2</v>
      </c>
      <c r="B47" s="27" t="s">
        <v>52</v>
      </c>
      <c r="C47" s="27" t="s">
        <v>51</v>
      </c>
      <c r="D47" s="10">
        <v>3</v>
      </c>
      <c r="E47" s="11">
        <v>420</v>
      </c>
      <c r="F47" s="11">
        <f t="shared" ref="F47" si="2">D47*E47</f>
        <v>1260</v>
      </c>
    </row>
    <row r="48" spans="1:6">
      <c r="A48" s="39" t="s">
        <v>12</v>
      </c>
      <c r="B48" s="40"/>
      <c r="C48" s="40"/>
      <c r="D48" s="40"/>
      <c r="E48" s="41"/>
      <c r="F48" s="13">
        <f>SUM(F46:F47)</f>
        <v>2520</v>
      </c>
    </row>
    <row r="49" spans="1:6">
      <c r="D49" s="45" t="s">
        <v>14</v>
      </c>
      <c r="E49" s="46"/>
      <c r="F49" s="13">
        <f>F22+F44+F48</f>
        <v>87543.98</v>
      </c>
    </row>
    <row r="50" spans="1:6">
      <c r="D50" s="14"/>
      <c r="E50" s="15"/>
      <c r="F50" s="16"/>
    </row>
    <row r="51" spans="1:6">
      <c r="A51" s="47" t="s">
        <v>15</v>
      </c>
      <c r="B51" s="47"/>
      <c r="C51" s="47"/>
      <c r="D51" s="47"/>
      <c r="E51" s="17">
        <v>0.05</v>
      </c>
      <c r="F51" s="16">
        <f>F49*E51</f>
        <v>4377.1989999999996</v>
      </c>
    </row>
    <row r="53" spans="1:6">
      <c r="A53" s="32" t="s">
        <v>6</v>
      </c>
      <c r="B53" s="32"/>
      <c r="C53" s="32"/>
      <c r="D53" s="32"/>
      <c r="F53" s="18">
        <f>F49+F51</f>
        <v>91921.178999999989</v>
      </c>
    </row>
    <row r="54" spans="1:6">
      <c r="A54" s="32" t="s">
        <v>16</v>
      </c>
      <c r="B54" s="32"/>
      <c r="C54" s="32"/>
      <c r="D54" s="32"/>
      <c r="E54" s="19" t="s">
        <v>7</v>
      </c>
    </row>
    <row r="55" spans="1:6">
      <c r="A55" s="33" t="s">
        <v>17</v>
      </c>
      <c r="B55" s="33"/>
      <c r="C55" s="33"/>
      <c r="D55" s="33"/>
      <c r="E55" s="33"/>
      <c r="F55" s="18">
        <f>F53</f>
        <v>91921.178999999989</v>
      </c>
    </row>
  </sheetData>
  <mergeCells count="23">
    <mergeCell ref="A54:D54"/>
    <mergeCell ref="A55:E55"/>
    <mergeCell ref="A6:F6"/>
    <mergeCell ref="A9:F9"/>
    <mergeCell ref="A14:F14"/>
    <mergeCell ref="A22:E22"/>
    <mergeCell ref="A23:F23"/>
    <mergeCell ref="A7:F7"/>
    <mergeCell ref="D49:E49"/>
    <mergeCell ref="A51:D51"/>
    <mergeCell ref="A53:D53"/>
    <mergeCell ref="A12:E12"/>
    <mergeCell ref="A11:F11"/>
    <mergeCell ref="A44:E44"/>
    <mergeCell ref="A45:F45"/>
    <mergeCell ref="A48:E48"/>
    <mergeCell ref="A24:D24"/>
    <mergeCell ref="A2:B2"/>
    <mergeCell ref="C2:F2"/>
    <mergeCell ref="A3:B3"/>
    <mergeCell ref="C3:F3"/>
    <mergeCell ref="A4:B4"/>
    <mergeCell ref="C4:F4"/>
  </mergeCells>
  <pageMargins left="0.59055118110236227" right="0.39370078740157483" top="0.39370078740157483" bottom="0.39370078740157483" header="0.11811023622047245" footer="0.11811023622047245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2018-09-13T21:50:01Z</cp:lastPrinted>
  <dcterms:created xsi:type="dcterms:W3CDTF">2018-03-10T02:53:46Z</dcterms:created>
  <dcterms:modified xsi:type="dcterms:W3CDTF">2018-09-28T07:06:57Z</dcterms:modified>
</cp:coreProperties>
</file>