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1"/>
  </bookViews>
  <sheets>
    <sheet name="Задание" sheetId="1" r:id="rId1"/>
    <sheet name="выполнение" sheetId="2" r:id="rId2"/>
    <sheet name="эталон" sheetId="3" state="hidden" r:id="rId3"/>
    <sheet name="Лист1" sheetId="4" r:id="rId4"/>
  </sheets>
  <definedNames>
    <definedName name="_xlnm.Print_Titles" localSheetId="1">'выполнение'!$7:$9</definedName>
  </definedNames>
  <calcPr fullCalcOnLoad="1"/>
</workbook>
</file>

<file path=xl/comments2.xml><?xml version="1.0" encoding="utf-8"?>
<comments xmlns="http://schemas.openxmlformats.org/spreadsheetml/2006/main">
  <authors>
    <author>1</author>
  </authors>
  <commentList>
    <comment ref="C39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введите норматив в процентах
</t>
        </r>
      </text>
    </comment>
    <comment ref="C45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введите норматив в процентах
</t>
        </r>
      </text>
    </comment>
    <comment ref="B59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введите норматив в процентах
</t>
        </r>
      </text>
    </comment>
    <comment ref="B57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введите норматив в %
</t>
        </r>
      </text>
    </comment>
  </commentList>
</comments>
</file>

<file path=xl/sharedStrings.xml><?xml version="1.0" encoding="utf-8"?>
<sst xmlns="http://schemas.openxmlformats.org/spreadsheetml/2006/main" count="189" uniqueCount="126">
  <si>
    <t>№ п/п</t>
  </si>
  <si>
    <t>обоснование</t>
  </si>
  <si>
    <t>наименование глав, затрат</t>
  </si>
  <si>
    <t>строит работ</t>
  </si>
  <si>
    <t>монтаж оборуд</t>
  </si>
  <si>
    <t>стоимость оборудов</t>
  </si>
  <si>
    <t>прочие затраты</t>
  </si>
  <si>
    <t>всего</t>
  </si>
  <si>
    <t>глава 1.</t>
  </si>
  <si>
    <t>Подготовка территории строительства</t>
  </si>
  <si>
    <t>Отвод ЗУ</t>
  </si>
  <si>
    <t>Разбивка осей и вынос их в натуру</t>
  </si>
  <si>
    <t>ИТОГО глава 1</t>
  </si>
  <si>
    <t>глава 2.</t>
  </si>
  <si>
    <t>Основные объекты строительства</t>
  </si>
  <si>
    <t>ИТОГО глава 2</t>
  </si>
  <si>
    <t>глава 6.</t>
  </si>
  <si>
    <t>Наружные сети и сооружения ВиК</t>
  </si>
  <si>
    <t>Водопровод В1</t>
  </si>
  <si>
    <t>Теплосеть</t>
  </si>
  <si>
    <t>ЦТП</t>
  </si>
  <si>
    <t>ИТОГО глава 6</t>
  </si>
  <si>
    <t>глава 7.</t>
  </si>
  <si>
    <t>Благоустройство и озеленение территории</t>
  </si>
  <si>
    <t xml:space="preserve">Благоустройство </t>
  </si>
  <si>
    <t>ИТОГО глава 7</t>
  </si>
  <si>
    <t>глава 8.</t>
  </si>
  <si>
    <t>ИТОГО ГЛАВЫ 1-7:</t>
  </si>
  <si>
    <t>Временные здания и сооружения</t>
  </si>
  <si>
    <t>п.4.2 ГСН 81-05-01-2001</t>
  </si>
  <si>
    <t>ИТОГО ГЛАВЫ 1-8</t>
  </si>
  <si>
    <t>глава 9</t>
  </si>
  <si>
    <t>Ппрочие работы и затраты</t>
  </si>
  <si>
    <t>п.11.4 ГСН 81-05-02-2007</t>
  </si>
  <si>
    <t>Зимние удорожания 2,2%х1,1=</t>
  </si>
  <si>
    <t>ИТОГО ГЛАВЫ 1-9</t>
  </si>
  <si>
    <t>глава 10.</t>
  </si>
  <si>
    <t>глава 12.</t>
  </si>
  <si>
    <t>Проектные работы</t>
  </si>
  <si>
    <t>Авторский надзор (0,2% от гл 1-9)</t>
  </si>
  <si>
    <t>Экспертиза проекта</t>
  </si>
  <si>
    <t>ИТОГО глава 12</t>
  </si>
  <si>
    <t>ИТОГО ГЛАВЫ 1-12</t>
  </si>
  <si>
    <t>Резерв на непредвиденные работы и затраты</t>
  </si>
  <si>
    <t>ИТОГО С РЕЗЕРВОМ</t>
  </si>
  <si>
    <t>НДС</t>
  </si>
  <si>
    <t>ВСЕГО С НДС</t>
  </si>
  <si>
    <t>ИТОГО глава 9</t>
  </si>
  <si>
    <t xml:space="preserve"> </t>
  </si>
  <si>
    <t>Аренда ЗУ</t>
  </si>
  <si>
    <t>Сети канализации К</t>
  </si>
  <si>
    <t>общестроит работы (АС, КЖ)</t>
  </si>
  <si>
    <t>Электротехнич устройства</t>
  </si>
  <si>
    <t>Связь</t>
  </si>
  <si>
    <t>Сигнализация</t>
  </si>
  <si>
    <t>Перебазировка БК</t>
  </si>
  <si>
    <t>Подкрановые пути</t>
  </si>
  <si>
    <t>Проектные и изыскательские работы</t>
  </si>
  <si>
    <t>Содержание службы заказчика. Строительный контроль</t>
  </si>
  <si>
    <t>сметная стоимость  тыс. уес.</t>
  </si>
  <si>
    <r>
      <t>Сводный сметный расчет на</t>
    </r>
    <r>
      <rPr>
        <b/>
        <u val="single"/>
        <sz val="10"/>
        <color indexed="10"/>
        <rFont val="Arial"/>
        <family val="2"/>
      </rPr>
      <t xml:space="preserve"> строительство</t>
    </r>
    <r>
      <rPr>
        <u val="single"/>
        <sz val="10"/>
        <rFont val="Arial"/>
        <family val="2"/>
      </rPr>
      <t xml:space="preserve"> </t>
    </r>
    <r>
      <rPr>
        <b/>
        <sz val="10"/>
        <rFont val="Arial"/>
        <family val="2"/>
      </rPr>
      <t>школы  в г. Екатеринбурге</t>
    </r>
  </si>
  <si>
    <t>№</t>
  </si>
  <si>
    <t>Вид затрат</t>
  </si>
  <si>
    <t>стоимость тыс. уес.</t>
  </si>
  <si>
    <t>Затраты на разбивку основных осей</t>
  </si>
  <si>
    <t>Аренда земельного участка за период строительства</t>
  </si>
  <si>
    <t xml:space="preserve"> - внутренние санитарно-технические работы</t>
  </si>
  <si>
    <t xml:space="preserve"> -внутренние электротехнические устройства:</t>
  </si>
  <si>
    <t xml:space="preserve">     а) монтаж</t>
  </si>
  <si>
    <t xml:space="preserve">     б) стоимость оборудования</t>
  </si>
  <si>
    <t xml:space="preserve"> - сети связи:</t>
  </si>
  <si>
    <t>Перебазировка башенного крана</t>
  </si>
  <si>
    <t>Устройство и разборка подкрановых путей</t>
  </si>
  <si>
    <t>ЦТП:</t>
  </si>
  <si>
    <t xml:space="preserve"> - монтажные работы</t>
  </si>
  <si>
    <t>Благоустройство и озеленение</t>
  </si>
  <si>
    <t>Стоимость проектных работ</t>
  </si>
  <si>
    <r>
      <t>Временные здания и сооружения</t>
    </r>
    <r>
      <rPr>
        <sz val="12"/>
        <rFont val="Times New Roman"/>
        <family val="1"/>
      </rPr>
      <t>:</t>
    </r>
  </si>
  <si>
    <r>
      <t xml:space="preserve">  (п.4.2 ГСН 81-05-01-2001) </t>
    </r>
    <r>
      <rPr>
        <sz val="10"/>
        <rFont val="Times New Roman"/>
        <family val="1"/>
      </rPr>
      <t>Школы, детские сады</t>
    </r>
    <r>
      <rPr>
        <sz val="12"/>
        <rFont val="Times New Roman"/>
        <family val="1"/>
      </rPr>
      <t xml:space="preserve">, </t>
    </r>
    <r>
      <rPr>
        <sz val="10"/>
        <rFont val="Times New Roman"/>
        <family val="1"/>
      </rPr>
      <t>ясли, магазины</t>
    </r>
    <r>
      <rPr>
        <sz val="12"/>
        <rFont val="Times New Roman"/>
        <family val="1"/>
      </rPr>
      <t xml:space="preserve">, </t>
    </r>
    <r>
      <rPr>
        <sz val="10"/>
        <rFont val="Times New Roman"/>
        <family val="1"/>
      </rPr>
      <t>административные здания кинотеатры, театры, картинные галереи и другие здания гражданского строительства</t>
    </r>
    <r>
      <rPr>
        <sz val="12"/>
        <rFont val="Times New Roman"/>
        <family val="1"/>
      </rPr>
      <t xml:space="preserve"> - 1,8%</t>
    </r>
  </si>
  <si>
    <r>
      <t xml:space="preserve">  (п.1.2 ГСНр 81-05-01-2001 </t>
    </r>
    <r>
      <rPr>
        <sz val="10"/>
        <rFont val="Times New Roman"/>
        <family val="1"/>
      </rPr>
      <t>Общественные здания</t>
    </r>
    <r>
      <rPr>
        <sz val="12"/>
        <rFont val="Times New Roman"/>
        <family val="1"/>
      </rPr>
      <t xml:space="preserve"> - 1,2%</t>
    </r>
  </si>
  <si>
    <t>Строительный контроль (по отдельному расчету)</t>
  </si>
  <si>
    <t>4.1</t>
  </si>
  <si>
    <t>4.2</t>
  </si>
  <si>
    <t>4.3</t>
  </si>
  <si>
    <t>4.4</t>
  </si>
  <si>
    <t>4.6</t>
  </si>
  <si>
    <t>4.7</t>
  </si>
  <si>
    <t>4.8</t>
  </si>
  <si>
    <t>5.1</t>
  </si>
  <si>
    <t>5.2</t>
  </si>
  <si>
    <t>5.3</t>
  </si>
  <si>
    <t>5.4</t>
  </si>
  <si>
    <t>6</t>
  </si>
  <si>
    <t>7</t>
  </si>
  <si>
    <t>9</t>
  </si>
  <si>
    <t>12</t>
  </si>
  <si>
    <r>
      <t>Зимние удорожания</t>
    </r>
    <r>
      <rPr>
        <sz val="12"/>
        <rFont val="Times New Roman"/>
        <family val="1"/>
      </rPr>
      <t>:</t>
    </r>
  </si>
  <si>
    <r>
      <t xml:space="preserve">  (п.11.4 ГСН 81-05-02-2007) </t>
    </r>
    <r>
      <rPr>
        <sz val="10"/>
        <rFont val="Times New Roman"/>
        <family val="1"/>
      </rPr>
      <t>Здания общественного назначения и объекты коммунального хозяйства</t>
    </r>
    <r>
      <rPr>
        <sz val="12"/>
        <rFont val="Times New Roman"/>
        <family val="1"/>
      </rPr>
      <t xml:space="preserve"> -  2,2%</t>
    </r>
  </si>
  <si>
    <r>
      <t xml:space="preserve"> (п.1.4 ГСНр 81-05-02-2001) </t>
    </r>
    <r>
      <rPr>
        <sz val="10"/>
        <rFont val="Times New Roman"/>
        <family val="1"/>
      </rPr>
      <t>Общественные здания</t>
    </r>
    <r>
      <rPr>
        <sz val="12"/>
        <rFont val="Times New Roman"/>
        <family val="1"/>
      </rPr>
      <t xml:space="preserve"> – 2,07%</t>
    </r>
  </si>
  <si>
    <t>(приведенные данные условные - в условных единицах стоимости)</t>
  </si>
  <si>
    <r>
      <t xml:space="preserve">Составить сводный сметный расчет стоимости </t>
    </r>
    <r>
      <rPr>
        <b/>
        <sz val="14"/>
        <color indexed="10"/>
        <rFont val="Times New Roman"/>
        <family val="1"/>
      </rPr>
      <t>строительства школы</t>
    </r>
    <r>
      <rPr>
        <b/>
        <sz val="14"/>
        <rFont val="Times New Roman"/>
        <family val="1"/>
      </rPr>
      <t xml:space="preserve"> по следующим исходным данным:</t>
    </r>
  </si>
  <si>
    <t>4.5</t>
  </si>
  <si>
    <t xml:space="preserve"> ПРОЧТИТЕ ВНИМАТЕЛЬНО:</t>
  </si>
  <si>
    <t>4.По временным зданиям и сооружениям и зимним удорожаниям в задании приведены справочные значения из соответствующих нормативных документов. Решение о  величине норматива для расчета принимает студент.</t>
  </si>
  <si>
    <t>Общестроительные работы (КМ)</t>
  </si>
  <si>
    <t>Внутренние санитарно-технические работы</t>
  </si>
  <si>
    <t>Итого  глава 8</t>
  </si>
  <si>
    <t>Итого глава 8:</t>
  </si>
  <si>
    <t>Итого глава 10:</t>
  </si>
  <si>
    <t xml:space="preserve">Зимние удорожания </t>
  </si>
  <si>
    <r>
      <t>Сводный сметный расчет на</t>
    </r>
    <r>
      <rPr>
        <b/>
        <u val="single"/>
        <sz val="10"/>
        <color indexed="9"/>
        <rFont val="Arial"/>
        <family val="2"/>
      </rPr>
      <t xml:space="preserve"> строительство</t>
    </r>
    <r>
      <rPr>
        <u val="single"/>
        <sz val="10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школы  в г. Екатеринбурге</t>
    </r>
  </si>
  <si>
    <t>Стоимость СМР по зданию школы</t>
  </si>
  <si>
    <t>1</t>
  </si>
  <si>
    <t>2</t>
  </si>
  <si>
    <t xml:space="preserve"> - общестроительные работы </t>
  </si>
  <si>
    <t xml:space="preserve"> - пожарно-охранная сигнализация:</t>
  </si>
  <si>
    <t>Наружные сети ВиК:</t>
  </si>
  <si>
    <t>Сети водоснабжения</t>
  </si>
  <si>
    <t>Сети водоотведения</t>
  </si>
  <si>
    <t xml:space="preserve"> - строительные рабрты</t>
  </si>
  <si>
    <t xml:space="preserve"> - стоимость оборудования</t>
  </si>
  <si>
    <t xml:space="preserve">Общестроит работы </t>
  </si>
  <si>
    <t>Внутренние сантехнические работы</t>
  </si>
  <si>
    <t>Внутренние электротехнич устройства</t>
  </si>
  <si>
    <t>1.Данные из задания внести в соответствующие ячейки обозначенной цветом области на листе "выполнение", по графам и строкам подвести итоги (целесообразно использовать формулы EXEL;)</t>
  </si>
  <si>
    <t>Внутренние сети связи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</si>
</sst>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12"/>
      <color indexed="9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b/>
      <u val="single"/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6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6" fontId="5" fillId="0" borderId="14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 wrapText="1"/>
    </xf>
    <xf numFmtId="10" fontId="4" fillId="0" borderId="14" xfId="0" applyNumberFormat="1" applyFont="1" applyBorder="1" applyAlignment="1">
      <alignment wrapText="1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0" fillId="0" borderId="0" xfId="0" applyFont="1" applyAlignment="1">
      <alignment vertical="center"/>
    </xf>
    <xf numFmtId="49" fontId="9" fillId="0" borderId="21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Border="1" applyAlignment="1">
      <alignment horizontal="left" vertical="top" wrapText="1" indent="1"/>
    </xf>
    <xf numFmtId="0" fontId="0" fillId="0" borderId="11" xfId="0" applyFont="1" applyBorder="1" applyAlignment="1">
      <alignment wrapText="1"/>
    </xf>
    <xf numFmtId="0" fontId="0" fillId="0" borderId="23" xfId="0" applyBorder="1" applyAlignment="1">
      <alignment/>
    </xf>
    <xf numFmtId="0" fontId="5" fillId="0" borderId="24" xfId="0" applyFont="1" applyBorder="1" applyAlignment="1">
      <alignment wrapText="1"/>
    </xf>
    <xf numFmtId="0" fontId="5" fillId="0" borderId="24" xfId="0" applyFont="1" applyBorder="1" applyAlignment="1">
      <alignment/>
    </xf>
    <xf numFmtId="0" fontId="1" fillId="0" borderId="12" xfId="0" applyFont="1" applyBorder="1" applyAlignment="1">
      <alignment wrapText="1"/>
    </xf>
    <xf numFmtId="10" fontId="4" fillId="0" borderId="12" xfId="0" applyNumberFormat="1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 wrapText="1"/>
    </xf>
    <xf numFmtId="2" fontId="0" fillId="0" borderId="10" xfId="0" applyNumberFormat="1" applyBorder="1" applyAlignment="1" applyProtection="1">
      <alignment/>
      <protection locked="0"/>
    </xf>
    <xf numFmtId="2" fontId="0" fillId="13" borderId="10" xfId="0" applyNumberFormat="1" applyFill="1" applyBorder="1" applyAlignment="1" applyProtection="1">
      <alignment/>
      <protection locked="0"/>
    </xf>
    <xf numFmtId="2" fontId="4" fillId="13" borderId="14" xfId="0" applyNumberFormat="1" applyFont="1" applyFill="1" applyBorder="1" applyAlignment="1" applyProtection="1">
      <alignment/>
      <protection locked="0"/>
    </xf>
    <xf numFmtId="2" fontId="0" fillId="13" borderId="11" xfId="0" applyNumberFormat="1" applyFill="1" applyBorder="1" applyAlignment="1">
      <alignment/>
    </xf>
    <xf numFmtId="2" fontId="4" fillId="13" borderId="14" xfId="0" applyNumberFormat="1" applyFont="1" applyFill="1" applyBorder="1" applyAlignment="1">
      <alignment/>
    </xf>
    <xf numFmtId="2" fontId="5" fillId="13" borderId="14" xfId="0" applyNumberFormat="1" applyFont="1" applyFill="1" applyBorder="1" applyAlignment="1">
      <alignment/>
    </xf>
    <xf numFmtId="2" fontId="0" fillId="13" borderId="11" xfId="0" applyNumberFormat="1" applyFill="1" applyBorder="1" applyAlignment="1" applyProtection="1">
      <alignment/>
      <protection locked="0"/>
    </xf>
    <xf numFmtId="2" fontId="4" fillId="13" borderId="16" xfId="0" applyNumberFormat="1" applyFont="1" applyFill="1" applyBorder="1" applyAlignment="1" applyProtection="1">
      <alignment/>
      <protection locked="0"/>
    </xf>
    <xf numFmtId="2" fontId="5" fillId="13" borderId="14" xfId="0" applyNumberFormat="1" applyFont="1" applyFill="1" applyBorder="1" applyAlignment="1" applyProtection="1">
      <alignment/>
      <protection locked="0"/>
    </xf>
    <xf numFmtId="2" fontId="5" fillId="13" borderId="26" xfId="0" applyNumberFormat="1" applyFont="1" applyFill="1" applyBorder="1" applyAlignment="1" applyProtection="1">
      <alignment/>
      <protection locked="0"/>
    </xf>
    <xf numFmtId="10" fontId="0" fillId="13" borderId="25" xfId="0" applyNumberFormat="1" applyFill="1" applyBorder="1" applyAlignment="1" applyProtection="1">
      <alignment wrapText="1"/>
      <protection locked="0"/>
    </xf>
    <xf numFmtId="2" fontId="0" fillId="13" borderId="25" xfId="0" applyNumberFormat="1" applyFill="1" applyBorder="1" applyAlignment="1" applyProtection="1">
      <alignment/>
      <protection locked="0"/>
    </xf>
    <xf numFmtId="2" fontId="4" fillId="13" borderId="12" xfId="0" applyNumberFormat="1" applyFont="1" applyFill="1" applyBorder="1" applyAlignment="1" applyProtection="1">
      <alignment/>
      <protection locked="0"/>
    </xf>
    <xf numFmtId="2" fontId="5" fillId="13" borderId="24" xfId="0" applyNumberFormat="1" applyFont="1" applyFill="1" applyBorder="1" applyAlignment="1" applyProtection="1">
      <alignment/>
      <protection locked="0"/>
    </xf>
    <xf numFmtId="0" fontId="1" fillId="0" borderId="25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wrapText="1"/>
      <protection/>
    </xf>
    <xf numFmtId="10" fontId="0" fillId="13" borderId="17" xfId="0" applyNumberFormat="1" applyFill="1" applyBorder="1" applyAlignment="1" applyProtection="1">
      <alignment/>
      <protection locked="0"/>
    </xf>
    <xf numFmtId="9" fontId="0" fillId="13" borderId="17" xfId="0" applyNumberFormat="1" applyFill="1" applyBorder="1" applyAlignment="1" applyProtection="1">
      <alignment/>
      <protection locked="0"/>
    </xf>
    <xf numFmtId="2" fontId="4" fillId="13" borderId="26" xfId="0" applyNumberFormat="1" applyFont="1" applyFill="1" applyBorder="1" applyAlignment="1" applyProtection="1">
      <alignment/>
      <protection locked="0"/>
    </xf>
    <xf numFmtId="2" fontId="0" fillId="13" borderId="17" xfId="0" applyNumberFormat="1" applyFill="1" applyBorder="1" applyAlignment="1" applyProtection="1">
      <alignment/>
      <protection locked="0"/>
    </xf>
    <xf numFmtId="0" fontId="62" fillId="0" borderId="0" xfId="0" applyFont="1" applyAlignment="1">
      <alignment/>
    </xf>
    <xf numFmtId="0" fontId="62" fillId="0" borderId="0" xfId="0" applyFont="1" applyAlignment="1">
      <alignment vertical="center"/>
    </xf>
    <xf numFmtId="0" fontId="62" fillId="0" borderId="0" xfId="0" applyFont="1" applyAlignment="1">
      <alignment wrapText="1"/>
    </xf>
    <xf numFmtId="0" fontId="63" fillId="0" borderId="0" xfId="0" applyFont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wrapText="1"/>
    </xf>
    <xf numFmtId="0" fontId="64" fillId="0" borderId="0" xfId="0" applyFont="1" applyAlignment="1">
      <alignment/>
    </xf>
    <xf numFmtId="0" fontId="62" fillId="0" borderId="10" xfId="0" applyFont="1" applyBorder="1" applyAlignment="1">
      <alignment/>
    </xf>
    <xf numFmtId="0" fontId="62" fillId="0" borderId="10" xfId="0" applyFont="1" applyBorder="1" applyAlignment="1">
      <alignment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wrapText="1"/>
    </xf>
    <xf numFmtId="2" fontId="62" fillId="0" borderId="10" xfId="0" applyNumberFormat="1" applyFont="1" applyBorder="1" applyAlignment="1">
      <alignment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wrapText="1"/>
    </xf>
    <xf numFmtId="0" fontId="66" fillId="0" borderId="13" xfId="0" applyFont="1" applyBorder="1" applyAlignment="1">
      <alignment/>
    </xf>
    <xf numFmtId="0" fontId="66" fillId="0" borderId="14" xfId="0" applyFont="1" applyBorder="1" applyAlignment="1">
      <alignment horizontal="center" vertical="center"/>
    </xf>
    <xf numFmtId="0" fontId="66" fillId="0" borderId="14" xfId="0" applyFont="1" applyBorder="1" applyAlignment="1">
      <alignment wrapText="1"/>
    </xf>
    <xf numFmtId="2" fontId="66" fillId="0" borderId="14" xfId="0" applyNumberFormat="1" applyFont="1" applyBorder="1" applyAlignment="1">
      <alignment/>
    </xf>
    <xf numFmtId="0" fontId="66" fillId="0" borderId="0" xfId="0" applyFont="1" applyAlignment="1">
      <alignment/>
    </xf>
    <xf numFmtId="0" fontId="65" fillId="0" borderId="10" xfId="0" applyFont="1" applyBorder="1" applyAlignment="1">
      <alignment wrapText="1"/>
    </xf>
    <xf numFmtId="0" fontId="62" fillId="0" borderId="11" xfId="0" applyFont="1" applyBorder="1" applyAlignment="1">
      <alignment/>
    </xf>
    <xf numFmtId="49" fontId="62" fillId="0" borderId="11" xfId="0" applyNumberFormat="1" applyFont="1" applyBorder="1" applyAlignment="1">
      <alignment horizontal="center" vertical="center"/>
    </xf>
    <xf numFmtId="0" fontId="62" fillId="0" borderId="11" xfId="0" applyFont="1" applyBorder="1" applyAlignment="1">
      <alignment wrapText="1"/>
    </xf>
    <xf numFmtId="2" fontId="62" fillId="0" borderId="11" xfId="0" applyNumberFormat="1" applyFont="1" applyBorder="1" applyAlignment="1">
      <alignment/>
    </xf>
    <xf numFmtId="49" fontId="62" fillId="0" borderId="10" xfId="0" applyNumberFormat="1" applyFont="1" applyBorder="1" applyAlignment="1">
      <alignment horizontal="center" vertical="center"/>
    </xf>
    <xf numFmtId="0" fontId="66" fillId="0" borderId="14" xfId="0" applyFont="1" applyBorder="1" applyAlignment="1">
      <alignment vertical="center"/>
    </xf>
    <xf numFmtId="0" fontId="62" fillId="0" borderId="15" xfId="0" applyFont="1" applyBorder="1" applyAlignment="1">
      <alignment/>
    </xf>
    <xf numFmtId="49" fontId="62" fillId="0" borderId="16" xfId="0" applyNumberFormat="1" applyFont="1" applyBorder="1" applyAlignment="1">
      <alignment vertical="center"/>
    </xf>
    <xf numFmtId="0" fontId="66" fillId="0" borderId="16" xfId="0" applyFont="1" applyBorder="1" applyAlignment="1">
      <alignment wrapText="1"/>
    </xf>
    <xf numFmtId="2" fontId="66" fillId="0" borderId="16" xfId="0" applyNumberFormat="1" applyFont="1" applyBorder="1" applyAlignment="1">
      <alignment/>
    </xf>
    <xf numFmtId="0" fontId="67" fillId="0" borderId="13" xfId="0" applyFont="1" applyBorder="1" applyAlignment="1">
      <alignment/>
    </xf>
    <xf numFmtId="49" fontId="67" fillId="0" borderId="14" xfId="0" applyNumberFormat="1" applyFont="1" applyBorder="1" applyAlignment="1">
      <alignment vertical="center"/>
    </xf>
    <xf numFmtId="16" fontId="67" fillId="0" borderId="14" xfId="0" applyNumberFormat="1" applyFont="1" applyBorder="1" applyAlignment="1">
      <alignment wrapText="1"/>
    </xf>
    <xf numFmtId="2" fontId="67" fillId="0" borderId="14" xfId="0" applyNumberFormat="1" applyFont="1" applyBorder="1" applyAlignment="1">
      <alignment/>
    </xf>
    <xf numFmtId="2" fontId="67" fillId="0" borderId="26" xfId="0" applyNumberFormat="1" applyFont="1" applyBorder="1" applyAlignment="1">
      <alignment/>
    </xf>
    <xf numFmtId="0" fontId="67" fillId="0" borderId="0" xfId="0" applyFont="1" applyBorder="1" applyAlignment="1">
      <alignment/>
    </xf>
    <xf numFmtId="49" fontId="62" fillId="0" borderId="10" xfId="0" applyNumberFormat="1" applyFont="1" applyBorder="1" applyAlignment="1">
      <alignment vertical="center"/>
    </xf>
    <xf numFmtId="0" fontId="65" fillId="0" borderId="12" xfId="0" applyFont="1" applyBorder="1" applyAlignment="1">
      <alignment horizontal="center" wrapText="1"/>
    </xf>
    <xf numFmtId="49" fontId="64" fillId="0" borderId="10" xfId="0" applyNumberFormat="1" applyFont="1" applyBorder="1" applyAlignment="1">
      <alignment vertical="center" wrapText="1"/>
    </xf>
    <xf numFmtId="2" fontId="62" fillId="0" borderId="10" xfId="0" applyNumberFormat="1" applyFont="1" applyBorder="1" applyAlignment="1">
      <alignment horizontal="center" vertical="center"/>
    </xf>
    <xf numFmtId="10" fontId="62" fillId="0" borderId="10" xfId="0" applyNumberFormat="1" applyFont="1" applyBorder="1" applyAlignment="1">
      <alignment wrapText="1"/>
    </xf>
    <xf numFmtId="0" fontId="67" fillId="0" borderId="27" xfId="0" applyFont="1" applyBorder="1" applyAlignment="1">
      <alignment/>
    </xf>
    <xf numFmtId="49" fontId="67" fillId="0" borderId="24" xfId="0" applyNumberFormat="1" applyFont="1" applyBorder="1" applyAlignment="1">
      <alignment vertical="center"/>
    </xf>
    <xf numFmtId="0" fontId="67" fillId="0" borderId="24" xfId="0" applyFont="1" applyBorder="1" applyAlignment="1">
      <alignment wrapText="1"/>
    </xf>
    <xf numFmtId="2" fontId="67" fillId="0" borderId="24" xfId="0" applyNumberFormat="1" applyFont="1" applyBorder="1" applyAlignment="1">
      <alignment/>
    </xf>
    <xf numFmtId="0" fontId="62" fillId="0" borderId="12" xfId="0" applyFont="1" applyBorder="1" applyAlignment="1">
      <alignment/>
    </xf>
    <xf numFmtId="49" fontId="62" fillId="0" borderId="12" xfId="0" applyNumberFormat="1" applyFont="1" applyBorder="1" applyAlignment="1">
      <alignment vertical="center"/>
    </xf>
    <xf numFmtId="0" fontId="65" fillId="0" borderId="12" xfId="0" applyFont="1" applyBorder="1" applyAlignment="1">
      <alignment horizontal="center" vertical="center" wrapText="1"/>
    </xf>
    <xf numFmtId="2" fontId="62" fillId="0" borderId="12" xfId="0" applyNumberFormat="1" applyFont="1" applyBorder="1" applyAlignment="1">
      <alignment/>
    </xf>
    <xf numFmtId="49" fontId="64" fillId="0" borderId="11" xfId="0" applyNumberFormat="1" applyFont="1" applyBorder="1" applyAlignment="1">
      <alignment vertical="center" wrapText="1"/>
    </xf>
    <xf numFmtId="49" fontId="62" fillId="0" borderId="11" xfId="0" applyNumberFormat="1" applyFont="1" applyBorder="1" applyAlignment="1">
      <alignment vertical="center"/>
    </xf>
    <xf numFmtId="10" fontId="62" fillId="0" borderId="11" xfId="0" applyNumberFormat="1" applyFont="1" applyBorder="1" applyAlignment="1">
      <alignment wrapText="1"/>
    </xf>
    <xf numFmtId="49" fontId="66" fillId="0" borderId="14" xfId="0" applyNumberFormat="1" applyFont="1" applyBorder="1" applyAlignment="1">
      <alignment vertical="center"/>
    </xf>
    <xf numFmtId="10" fontId="66" fillId="0" borderId="14" xfId="0" applyNumberFormat="1" applyFont="1" applyBorder="1" applyAlignment="1">
      <alignment wrapText="1"/>
    </xf>
    <xf numFmtId="0" fontId="62" fillId="0" borderId="13" xfId="0" applyFont="1" applyBorder="1" applyAlignment="1">
      <alignment/>
    </xf>
    <xf numFmtId="49" fontId="62" fillId="0" borderId="14" xfId="0" applyNumberFormat="1" applyFont="1" applyBorder="1" applyAlignment="1">
      <alignment vertical="center"/>
    </xf>
    <xf numFmtId="0" fontId="67" fillId="0" borderId="14" xfId="0" applyFont="1" applyBorder="1" applyAlignment="1">
      <alignment wrapText="1"/>
    </xf>
    <xf numFmtId="0" fontId="62" fillId="0" borderId="0" xfId="0" applyFont="1" applyBorder="1" applyAlignment="1">
      <alignment/>
    </xf>
    <xf numFmtId="0" fontId="66" fillId="0" borderId="10" xfId="0" applyFont="1" applyBorder="1" applyAlignment="1">
      <alignment wrapText="1"/>
    </xf>
    <xf numFmtId="2" fontId="66" fillId="0" borderId="10" xfId="0" applyNumberFormat="1" applyFont="1" applyBorder="1" applyAlignment="1">
      <alignment/>
    </xf>
    <xf numFmtId="10" fontId="62" fillId="0" borderId="10" xfId="0" applyNumberFormat="1" applyFont="1" applyBorder="1" applyAlignment="1">
      <alignment horizontal="center" vertical="center"/>
    </xf>
    <xf numFmtId="0" fontId="62" fillId="0" borderId="14" xfId="0" applyFont="1" applyBorder="1" applyAlignment="1">
      <alignment wrapText="1"/>
    </xf>
    <xf numFmtId="2" fontId="62" fillId="0" borderId="0" xfId="0" applyNumberFormat="1" applyFont="1" applyAlignment="1">
      <alignment/>
    </xf>
    <xf numFmtId="2" fontId="62" fillId="0" borderId="14" xfId="0" applyNumberFormat="1" applyFont="1" applyBorder="1" applyAlignment="1">
      <alignment/>
    </xf>
    <xf numFmtId="0" fontId="62" fillId="0" borderId="17" xfId="0" applyFont="1" applyBorder="1" applyAlignment="1">
      <alignment/>
    </xf>
    <xf numFmtId="10" fontId="62" fillId="0" borderId="17" xfId="0" applyNumberFormat="1" applyFont="1" applyBorder="1" applyAlignment="1">
      <alignment vertical="center"/>
    </xf>
    <xf numFmtId="0" fontId="62" fillId="0" borderId="17" xfId="0" applyFont="1" applyBorder="1" applyAlignment="1">
      <alignment wrapText="1"/>
    </xf>
    <xf numFmtId="2" fontId="62" fillId="0" borderId="17" xfId="0" applyNumberFormat="1" applyFont="1" applyBorder="1" applyAlignment="1">
      <alignment/>
    </xf>
    <xf numFmtId="2" fontId="0" fillId="13" borderId="10" xfId="0" applyNumberFormat="1" applyFont="1" applyFill="1" applyBorder="1" applyAlignment="1" applyProtection="1">
      <alignment/>
      <protection locked="0"/>
    </xf>
    <xf numFmtId="10" fontId="0" fillId="13" borderId="11" xfId="0" applyNumberFormat="1" applyFill="1" applyBorder="1" applyAlignment="1" applyProtection="1">
      <alignment wrapText="1"/>
      <protection locked="0"/>
    </xf>
    <xf numFmtId="49" fontId="9" fillId="0" borderId="28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8" fillId="0" borderId="0" xfId="0" applyFont="1" applyAlignment="1">
      <alignment vertical="top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6" fillId="0" borderId="0" xfId="0" applyFont="1" applyAlignment="1">
      <alignment horizontal="center" wrapText="1"/>
    </xf>
    <xf numFmtId="0" fontId="63" fillId="0" borderId="11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/>
    </xf>
    <xf numFmtId="0" fontId="63" fillId="0" borderId="31" xfId="0" applyFont="1" applyBorder="1" applyAlignment="1">
      <alignment horizontal="center"/>
    </xf>
    <xf numFmtId="0" fontId="63" fillId="0" borderId="32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3">
      <selection activeCell="B43" sqref="B43:C45"/>
    </sheetView>
  </sheetViews>
  <sheetFormatPr defaultColWidth="9.140625" defaultRowHeight="12.75"/>
  <cols>
    <col min="1" max="1" width="8.8515625" style="61" customWidth="1"/>
    <col min="2" max="2" width="40.7109375" style="0" customWidth="1"/>
    <col min="3" max="3" width="17.7109375" style="0" customWidth="1"/>
    <col min="4" max="4" width="11.00390625" style="0" customWidth="1"/>
  </cols>
  <sheetData>
    <row r="1" ht="15.75">
      <c r="C1" s="42"/>
    </row>
    <row r="3" spans="1:3" ht="55.5" customHeight="1">
      <c r="A3" s="179" t="s">
        <v>100</v>
      </c>
      <c r="B3" s="179"/>
      <c r="C3" s="179"/>
    </row>
    <row r="4" ht="15.75">
      <c r="A4" s="62" t="s">
        <v>99</v>
      </c>
    </row>
    <row r="6" ht="13.5" thickBot="1"/>
    <row r="7" spans="1:10" ht="32.25" thickBot="1">
      <c r="A7" s="58" t="s">
        <v>61</v>
      </c>
      <c r="B7" s="50" t="s">
        <v>62</v>
      </c>
      <c r="C7" s="50" t="s">
        <v>63</v>
      </c>
      <c r="E7" s="66"/>
      <c r="F7" s="66"/>
      <c r="G7" s="66"/>
      <c r="H7" s="66"/>
      <c r="I7" s="66"/>
      <c r="J7" s="66"/>
    </row>
    <row r="8" spans="1:10" ht="16.5" thickBot="1">
      <c r="A8" s="63" t="s">
        <v>112</v>
      </c>
      <c r="B8" s="64" t="s">
        <v>64</v>
      </c>
      <c r="C8" s="65">
        <v>5</v>
      </c>
      <c r="E8" s="66"/>
      <c r="F8" s="66"/>
      <c r="G8" s="66"/>
      <c r="H8" s="66"/>
      <c r="I8" s="66"/>
      <c r="J8" s="66"/>
    </row>
    <row r="9" spans="1:10" ht="32.25" thickBot="1">
      <c r="A9" s="59" t="s">
        <v>113</v>
      </c>
      <c r="B9" s="51" t="s">
        <v>65</v>
      </c>
      <c r="C9" s="52">
        <v>50</v>
      </c>
      <c r="E9" s="66"/>
      <c r="F9" s="66"/>
      <c r="G9" s="66"/>
      <c r="H9" s="66"/>
      <c r="I9" s="66"/>
      <c r="J9" s="66"/>
    </row>
    <row r="10" spans="1:10" ht="16.5" thickBot="1">
      <c r="A10" s="60"/>
      <c r="B10" s="53" t="s">
        <v>111</v>
      </c>
      <c r="C10" s="54"/>
      <c r="E10" s="66"/>
      <c r="F10" s="66"/>
      <c r="G10" s="66"/>
      <c r="H10" s="66"/>
      <c r="I10" s="66"/>
      <c r="J10" s="66"/>
    </row>
    <row r="11" spans="1:10" ht="16.5" thickBot="1">
      <c r="A11" s="59"/>
      <c r="B11" s="51" t="s">
        <v>114</v>
      </c>
      <c r="C11" s="52">
        <v>13800</v>
      </c>
      <c r="E11" s="66"/>
      <c r="F11" s="66"/>
      <c r="G11" s="66"/>
      <c r="H11" s="66"/>
      <c r="I11" s="66"/>
      <c r="J11" s="66"/>
    </row>
    <row r="12" spans="1:10" ht="32.25" thickBot="1">
      <c r="A12" s="59"/>
      <c r="B12" s="51" t="s">
        <v>66</v>
      </c>
      <c r="C12" s="52">
        <v>1700</v>
      </c>
      <c r="E12" s="66"/>
      <c r="F12" s="66"/>
      <c r="G12" s="66"/>
      <c r="H12" s="66"/>
      <c r="I12" s="66"/>
      <c r="J12" s="66"/>
    </row>
    <row r="13" spans="1:10" ht="32.25" thickBot="1">
      <c r="A13" s="59"/>
      <c r="B13" s="51" t="s">
        <v>67</v>
      </c>
      <c r="C13" s="52"/>
      <c r="E13" s="66"/>
      <c r="F13" s="66"/>
      <c r="G13" s="66"/>
      <c r="H13" s="66"/>
      <c r="I13" s="66"/>
      <c r="J13" s="66"/>
    </row>
    <row r="14" spans="1:3" ht="16.5" thickBot="1">
      <c r="A14" s="59"/>
      <c r="B14" s="55" t="s">
        <v>68</v>
      </c>
      <c r="C14" s="52">
        <v>1282</v>
      </c>
    </row>
    <row r="15" spans="1:3" ht="16.5" thickBot="1">
      <c r="A15" s="59"/>
      <c r="B15" s="55" t="s">
        <v>69</v>
      </c>
      <c r="C15" s="52">
        <v>28</v>
      </c>
    </row>
    <row r="16" spans="1:3" ht="16.5" thickBot="1">
      <c r="A16" s="59"/>
      <c r="B16" s="51" t="s">
        <v>70</v>
      </c>
      <c r="C16" s="52"/>
    </row>
    <row r="17" spans="1:3" ht="16.5" thickBot="1">
      <c r="A17" s="59"/>
      <c r="B17" s="55" t="s">
        <v>68</v>
      </c>
      <c r="C17" s="52">
        <v>132</v>
      </c>
    </row>
    <row r="18" spans="1:3" ht="16.5" thickBot="1">
      <c r="A18" s="59"/>
      <c r="B18" s="55" t="s">
        <v>69</v>
      </c>
      <c r="C18" s="52">
        <v>62</v>
      </c>
    </row>
    <row r="19" spans="1:3" ht="16.5" thickBot="1">
      <c r="A19" s="59"/>
      <c r="B19" s="51" t="s">
        <v>115</v>
      </c>
      <c r="C19" s="52"/>
    </row>
    <row r="20" spans="1:3" ht="16.5" thickBot="1">
      <c r="A20" s="59"/>
      <c r="B20" s="55" t="s">
        <v>68</v>
      </c>
      <c r="C20" s="52">
        <v>150</v>
      </c>
    </row>
    <row r="21" spans="1:3" ht="16.5" thickBot="1">
      <c r="A21" s="59"/>
      <c r="B21" s="55" t="s">
        <v>69</v>
      </c>
      <c r="C21" s="52">
        <v>15</v>
      </c>
    </row>
    <row r="22" spans="1:3" ht="16.5" thickBot="1">
      <c r="A22" s="59"/>
      <c r="B22" s="51" t="s">
        <v>71</v>
      </c>
      <c r="C22" s="52">
        <v>530</v>
      </c>
    </row>
    <row r="23" spans="1:3" ht="32.25" thickBot="1">
      <c r="A23" s="59"/>
      <c r="B23" s="51" t="s">
        <v>72</v>
      </c>
      <c r="C23" s="52">
        <v>160</v>
      </c>
    </row>
    <row r="24" spans="1:3" ht="16.5" thickBot="1">
      <c r="A24" s="60"/>
      <c r="B24" s="53" t="s">
        <v>116</v>
      </c>
      <c r="C24" s="52"/>
    </row>
    <row r="25" spans="1:3" ht="16.5" thickBot="1">
      <c r="A25" s="59"/>
      <c r="B25" s="51" t="s">
        <v>117</v>
      </c>
      <c r="C25" s="52">
        <v>160</v>
      </c>
    </row>
    <row r="26" spans="1:3" ht="16.5" thickBot="1">
      <c r="A26" s="59"/>
      <c r="B26" s="51" t="s">
        <v>118</v>
      </c>
      <c r="C26" s="52">
        <v>120</v>
      </c>
    </row>
    <row r="27" spans="1:3" ht="16.5" thickBot="1">
      <c r="A27" s="59"/>
      <c r="B27" s="51" t="s">
        <v>19</v>
      </c>
      <c r="C27" s="52">
        <v>220</v>
      </c>
    </row>
    <row r="28" spans="1:3" ht="16.5" thickBot="1">
      <c r="A28" s="59"/>
      <c r="B28" s="55" t="s">
        <v>73</v>
      </c>
      <c r="C28" s="52"/>
    </row>
    <row r="29" spans="1:3" ht="16.5" thickBot="1">
      <c r="A29" s="59"/>
      <c r="B29" s="51" t="s">
        <v>119</v>
      </c>
      <c r="C29" s="52">
        <v>1100</v>
      </c>
    </row>
    <row r="30" spans="1:3" ht="16.5" thickBot="1">
      <c r="A30" s="59"/>
      <c r="B30" s="51" t="s">
        <v>74</v>
      </c>
      <c r="C30" s="52">
        <v>450</v>
      </c>
    </row>
    <row r="31" spans="1:3" ht="16.5" thickBot="1">
      <c r="A31" s="59"/>
      <c r="B31" s="51" t="s">
        <v>120</v>
      </c>
      <c r="C31" s="52">
        <v>500</v>
      </c>
    </row>
    <row r="32" spans="1:3" ht="16.5" thickBot="1">
      <c r="A32" s="60">
        <v>6</v>
      </c>
      <c r="B32" s="51" t="s">
        <v>75</v>
      </c>
      <c r="C32" s="52">
        <v>250</v>
      </c>
    </row>
    <row r="33" spans="1:3" ht="16.5" thickBot="1">
      <c r="A33" s="59">
        <v>7</v>
      </c>
      <c r="B33" s="51" t="s">
        <v>76</v>
      </c>
      <c r="C33" s="52">
        <v>1050</v>
      </c>
    </row>
    <row r="34" spans="1:3" ht="16.5" thickBot="1">
      <c r="A34" s="59">
        <v>9</v>
      </c>
      <c r="B34" s="51" t="s">
        <v>40</v>
      </c>
      <c r="C34" s="52">
        <v>20</v>
      </c>
    </row>
    <row r="35" spans="1:3" ht="15.75">
      <c r="A35" s="173">
        <v>10</v>
      </c>
      <c r="B35" s="56" t="s">
        <v>77</v>
      </c>
      <c r="C35" s="176"/>
    </row>
    <row r="36" spans="1:3" ht="72.75">
      <c r="A36" s="174"/>
      <c r="B36" s="57" t="s">
        <v>78</v>
      </c>
      <c r="C36" s="177"/>
    </row>
    <row r="37" spans="1:3" ht="32.25" thickBot="1">
      <c r="A37" s="175"/>
      <c r="B37" s="51" t="s">
        <v>79</v>
      </c>
      <c r="C37" s="178"/>
    </row>
    <row r="38" spans="1:3" ht="15.75">
      <c r="A38" s="173">
        <v>11</v>
      </c>
      <c r="B38" s="56" t="s">
        <v>96</v>
      </c>
      <c r="C38" s="176"/>
    </row>
    <row r="39" spans="1:3" ht="44.25">
      <c r="A39" s="174"/>
      <c r="B39" s="57" t="s">
        <v>97</v>
      </c>
      <c r="C39" s="177"/>
    </row>
    <row r="40" spans="1:3" ht="32.25" thickBot="1">
      <c r="A40" s="175"/>
      <c r="B40" s="51" t="s">
        <v>98</v>
      </c>
      <c r="C40" s="178"/>
    </row>
    <row r="41" spans="1:3" ht="32.25" thickBot="1">
      <c r="A41" s="59">
        <v>12</v>
      </c>
      <c r="B41" s="51" t="s">
        <v>80</v>
      </c>
      <c r="C41" s="52">
        <v>470</v>
      </c>
    </row>
    <row r="43" spans="2:3" ht="12" customHeight="1">
      <c r="B43" s="180"/>
      <c r="C43" s="180"/>
    </row>
    <row r="44" spans="2:3" ht="12.75">
      <c r="B44" s="180"/>
      <c r="C44" s="180"/>
    </row>
    <row r="45" spans="2:3" ht="34.5" customHeight="1">
      <c r="B45" s="180"/>
      <c r="C45" s="180"/>
    </row>
  </sheetData>
  <sheetProtection/>
  <mergeCells count="6">
    <mergeCell ref="A38:A40"/>
    <mergeCell ref="C38:C40"/>
    <mergeCell ref="A3:C3"/>
    <mergeCell ref="A35:A37"/>
    <mergeCell ref="C35:C37"/>
    <mergeCell ref="B43:C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0"/>
  <sheetViews>
    <sheetView tabSelected="1" zoomScalePageLayoutView="0" workbookViewId="0" topLeftCell="B49">
      <selection activeCell="B54" sqref="B54"/>
    </sheetView>
  </sheetViews>
  <sheetFormatPr defaultColWidth="9.140625" defaultRowHeight="12.75"/>
  <cols>
    <col min="1" max="1" width="5.140625" style="0" customWidth="1"/>
    <col min="2" max="2" width="11.8515625" style="0" customWidth="1"/>
    <col min="3" max="3" width="39.7109375" style="5" customWidth="1"/>
    <col min="4" max="4" width="13.00390625" style="0" customWidth="1"/>
    <col min="5" max="5" width="9.8515625" style="0" customWidth="1"/>
    <col min="6" max="6" width="11.57421875" style="0" customWidth="1"/>
    <col min="7" max="7" width="10.7109375" style="0" customWidth="1"/>
    <col min="8" max="8" width="12.7109375" style="0" customWidth="1"/>
  </cols>
  <sheetData>
    <row r="1" ht="12.75"/>
    <row r="2" ht="12.75">
      <c r="C2" s="67" t="s">
        <v>102</v>
      </c>
    </row>
    <row r="3" ht="99.75" customHeight="1">
      <c r="C3" s="69" t="s">
        <v>124</v>
      </c>
    </row>
    <row r="4" spans="3:5" ht="89.25">
      <c r="C4" s="68" t="s">
        <v>103</v>
      </c>
      <c r="E4" s="49" t="s">
        <v>48</v>
      </c>
    </row>
    <row r="5" spans="3:7" ht="20.25" customHeight="1">
      <c r="C5" s="186" t="s">
        <v>60</v>
      </c>
      <c r="D5" s="186"/>
      <c r="E5" s="186"/>
      <c r="F5" s="186"/>
      <c r="G5" s="186"/>
    </row>
    <row r="6" ht="12.75"/>
    <row r="7" spans="1:8" s="3" customFormat="1" ht="12">
      <c r="A7" s="181" t="s">
        <v>0</v>
      </c>
      <c r="B7" s="181" t="s">
        <v>1</v>
      </c>
      <c r="C7" s="187" t="s">
        <v>2</v>
      </c>
      <c r="D7" s="183" t="s">
        <v>59</v>
      </c>
      <c r="E7" s="184"/>
      <c r="F7" s="184"/>
      <c r="G7" s="184"/>
      <c r="H7" s="185"/>
    </row>
    <row r="8" spans="1:8" ht="24">
      <c r="A8" s="182"/>
      <c r="B8" s="182"/>
      <c r="C8" s="188"/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</row>
    <row r="9" spans="1:8" s="2" customFormat="1" ht="11.25">
      <c r="A9" s="19">
        <v>1</v>
      </c>
      <c r="B9" s="19">
        <v>2</v>
      </c>
      <c r="C9" s="20">
        <v>3</v>
      </c>
      <c r="D9" s="21">
        <v>4</v>
      </c>
      <c r="E9" s="22">
        <v>5</v>
      </c>
      <c r="F9" s="21">
        <v>6</v>
      </c>
      <c r="G9" s="21">
        <v>7</v>
      </c>
      <c r="H9" s="21">
        <v>8</v>
      </c>
    </row>
    <row r="10" spans="1:8" ht="12.75">
      <c r="A10" s="1"/>
      <c r="B10" s="1"/>
      <c r="C10" s="13" t="s">
        <v>8</v>
      </c>
      <c r="D10" s="1"/>
      <c r="E10" s="1"/>
      <c r="F10" s="1"/>
      <c r="G10" s="1"/>
      <c r="H10" s="1"/>
    </row>
    <row r="11" spans="1:8" ht="11.25" customHeight="1">
      <c r="A11" s="1"/>
      <c r="B11" s="1"/>
      <c r="C11" s="14" t="s">
        <v>9</v>
      </c>
      <c r="D11" s="80"/>
      <c r="E11" s="80"/>
      <c r="F11" s="80"/>
      <c r="G11" s="80"/>
      <c r="H11" s="80"/>
    </row>
    <row r="12" spans="1:8" ht="13.5" customHeight="1">
      <c r="A12" s="1">
        <v>2</v>
      </c>
      <c r="B12" s="43"/>
      <c r="C12" s="7" t="s">
        <v>11</v>
      </c>
      <c r="D12" s="81"/>
      <c r="E12" s="81"/>
      <c r="F12" s="81"/>
      <c r="G12" s="81"/>
      <c r="H12" s="171" t="s">
        <v>48</v>
      </c>
    </row>
    <row r="13" spans="1:8" ht="13.5" customHeight="1" thickBot="1">
      <c r="A13" s="1">
        <v>3</v>
      </c>
      <c r="B13" s="43"/>
      <c r="C13" s="7" t="s">
        <v>49</v>
      </c>
      <c r="D13" s="81"/>
      <c r="E13" s="81"/>
      <c r="F13" s="81"/>
      <c r="G13" s="81"/>
      <c r="H13" s="81"/>
    </row>
    <row r="14" spans="1:10" s="18" customFormat="1" ht="13.5" thickBot="1">
      <c r="A14" s="16">
        <v>4</v>
      </c>
      <c r="B14" s="44"/>
      <c r="C14" s="15" t="s">
        <v>12</v>
      </c>
      <c r="D14" s="82"/>
      <c r="E14" s="82"/>
      <c r="F14" s="82"/>
      <c r="G14" s="82"/>
      <c r="H14" s="82"/>
      <c r="J14" s="18" t="s">
        <v>48</v>
      </c>
    </row>
    <row r="15" spans="1:8" ht="12.75">
      <c r="A15" s="1"/>
      <c r="B15" s="41"/>
      <c r="C15" s="14" t="s">
        <v>13</v>
      </c>
      <c r="D15" s="33"/>
      <c r="E15" s="33"/>
      <c r="F15" s="33"/>
      <c r="G15" s="33"/>
      <c r="H15" s="33"/>
    </row>
    <row r="16" spans="1:8" ht="12.75">
      <c r="A16" s="1"/>
      <c r="B16" s="41"/>
      <c r="C16" s="6" t="s">
        <v>14</v>
      </c>
      <c r="D16" s="33"/>
      <c r="E16" s="33"/>
      <c r="F16" s="33"/>
      <c r="G16" s="33"/>
      <c r="H16" s="33"/>
    </row>
    <row r="17" spans="1:8" ht="12.75">
      <c r="A17" s="8">
        <v>5</v>
      </c>
      <c r="B17" s="45"/>
      <c r="C17" s="70" t="s">
        <v>121</v>
      </c>
      <c r="D17" s="86"/>
      <c r="E17" s="86"/>
      <c r="F17" s="86"/>
      <c r="G17" s="86"/>
      <c r="H17" s="86"/>
    </row>
    <row r="18" spans="1:8" ht="12.75">
      <c r="A18" s="8">
        <v>7</v>
      </c>
      <c r="B18" s="45"/>
      <c r="C18" s="70" t="s">
        <v>122</v>
      </c>
      <c r="D18" s="86"/>
      <c r="E18" s="86"/>
      <c r="F18" s="86"/>
      <c r="G18" s="86"/>
      <c r="H18" s="86"/>
    </row>
    <row r="19" spans="1:8" ht="12.75">
      <c r="A19" s="8">
        <v>8</v>
      </c>
      <c r="B19" s="45"/>
      <c r="C19" s="8" t="s">
        <v>123</v>
      </c>
      <c r="D19" s="86"/>
      <c r="E19" s="86"/>
      <c r="F19" s="86"/>
      <c r="G19" s="86"/>
      <c r="H19" s="86"/>
    </row>
    <row r="20" spans="1:8" ht="12.75">
      <c r="A20" s="8"/>
      <c r="B20" s="45"/>
      <c r="C20" s="8" t="s">
        <v>125</v>
      </c>
      <c r="D20" s="86"/>
      <c r="E20" s="86"/>
      <c r="F20" s="86"/>
      <c r="G20" s="86"/>
      <c r="H20" s="86"/>
    </row>
    <row r="21" spans="1:8" ht="12.75">
      <c r="A21" s="8">
        <v>10</v>
      </c>
      <c r="B21" s="45"/>
      <c r="C21" s="8" t="s">
        <v>54</v>
      </c>
      <c r="D21" s="86"/>
      <c r="E21" s="86"/>
      <c r="F21" s="86"/>
      <c r="G21" s="86"/>
      <c r="H21" s="86"/>
    </row>
    <row r="22" spans="1:8" ht="12.75">
      <c r="A22" s="8">
        <v>11</v>
      </c>
      <c r="B22" s="45"/>
      <c r="C22" s="8" t="s">
        <v>55</v>
      </c>
      <c r="D22" s="86"/>
      <c r="E22" s="86"/>
      <c r="F22" s="86"/>
      <c r="G22" s="86"/>
      <c r="H22" s="86"/>
    </row>
    <row r="23" spans="1:8" ht="13.5" thickBot="1">
      <c r="A23" s="8">
        <v>12</v>
      </c>
      <c r="B23" s="45"/>
      <c r="C23" s="9" t="s">
        <v>56</v>
      </c>
      <c r="D23" s="86"/>
      <c r="E23" s="86"/>
      <c r="F23" s="86"/>
      <c r="G23" s="86"/>
      <c r="H23" s="86"/>
    </row>
    <row r="24" spans="1:8" s="18" customFormat="1" ht="13.5" thickBot="1">
      <c r="A24" s="16">
        <v>13</v>
      </c>
      <c r="B24" s="17"/>
      <c r="C24" s="15" t="s">
        <v>15</v>
      </c>
      <c r="D24" s="82"/>
      <c r="E24" s="82"/>
      <c r="F24" s="82"/>
      <c r="G24" s="82"/>
      <c r="H24" s="82"/>
    </row>
    <row r="25" spans="1:8" ht="12.75">
      <c r="A25" s="1"/>
      <c r="B25" s="1"/>
      <c r="C25" s="14" t="s">
        <v>16</v>
      </c>
      <c r="D25" s="33"/>
      <c r="E25" s="33"/>
      <c r="F25" s="33"/>
      <c r="G25" s="33"/>
      <c r="H25" s="33"/>
    </row>
    <row r="26" spans="1:11" ht="12.75">
      <c r="A26" s="1"/>
      <c r="B26" s="1"/>
      <c r="C26" s="6" t="s">
        <v>17</v>
      </c>
      <c r="D26" s="33"/>
      <c r="E26" s="33"/>
      <c r="F26" s="33"/>
      <c r="G26" s="33"/>
      <c r="H26" s="33"/>
      <c r="K26" s="49" t="s">
        <v>48</v>
      </c>
    </row>
    <row r="27" spans="1:8" ht="12.75">
      <c r="A27" s="1">
        <v>14</v>
      </c>
      <c r="B27" s="46"/>
      <c r="C27" s="48" t="s">
        <v>117</v>
      </c>
      <c r="D27" s="81"/>
      <c r="E27" s="81"/>
      <c r="F27" s="81"/>
      <c r="G27" s="81"/>
      <c r="H27" s="81"/>
    </row>
    <row r="28" spans="1:8" ht="12.75">
      <c r="A28" s="1">
        <v>15</v>
      </c>
      <c r="B28" s="46"/>
      <c r="C28" s="48" t="s">
        <v>118</v>
      </c>
      <c r="D28" s="81"/>
      <c r="E28" s="81"/>
      <c r="F28" s="81"/>
      <c r="G28" s="81"/>
      <c r="H28" s="81"/>
    </row>
    <row r="29" spans="1:8" ht="12.75">
      <c r="A29" s="1">
        <v>16</v>
      </c>
      <c r="B29" s="46"/>
      <c r="C29" s="7" t="s">
        <v>19</v>
      </c>
      <c r="D29" s="81"/>
      <c r="E29" s="81"/>
      <c r="F29" s="81"/>
      <c r="G29" s="81"/>
      <c r="H29" s="81"/>
    </row>
    <row r="30" spans="1:8" ht="13.5" thickBot="1">
      <c r="A30" s="8">
        <v>17</v>
      </c>
      <c r="B30" s="45"/>
      <c r="C30" s="9" t="s">
        <v>20</v>
      </c>
      <c r="D30" s="86"/>
      <c r="E30" s="86"/>
      <c r="F30" s="86"/>
      <c r="G30" s="86"/>
      <c r="H30" s="86"/>
    </row>
    <row r="31" spans="1:8" s="18" customFormat="1" ht="13.5" thickBot="1">
      <c r="A31" s="16">
        <v>18</v>
      </c>
      <c r="B31" s="17"/>
      <c r="C31" s="15" t="s">
        <v>21</v>
      </c>
      <c r="D31" s="82"/>
      <c r="E31" s="82"/>
      <c r="F31" s="82"/>
      <c r="G31" s="82"/>
      <c r="H31" s="82"/>
    </row>
    <row r="32" spans="1:8" ht="12.75">
      <c r="A32" s="1"/>
      <c r="B32" s="1"/>
      <c r="C32" s="14" t="s">
        <v>22</v>
      </c>
      <c r="D32" s="33"/>
      <c r="E32" s="33"/>
      <c r="F32" s="33"/>
      <c r="G32" s="33"/>
      <c r="H32" s="33"/>
    </row>
    <row r="33" spans="1:8" ht="25.5">
      <c r="A33" s="1"/>
      <c r="B33" s="1"/>
      <c r="C33" s="14" t="s">
        <v>23</v>
      </c>
      <c r="D33" s="33"/>
      <c r="E33" s="33"/>
      <c r="F33" s="33"/>
      <c r="G33" s="33"/>
      <c r="H33" s="33"/>
    </row>
    <row r="34" spans="1:8" ht="13.5" thickBot="1">
      <c r="A34" s="8">
        <v>19</v>
      </c>
      <c r="B34" s="47"/>
      <c r="C34" s="9" t="s">
        <v>24</v>
      </c>
      <c r="D34" s="86"/>
      <c r="E34" s="86"/>
      <c r="F34" s="86"/>
      <c r="G34" s="86"/>
      <c r="H34" s="86"/>
    </row>
    <row r="35" spans="1:8" ht="13.5" thickBot="1">
      <c r="A35" s="23">
        <v>20</v>
      </c>
      <c r="B35" s="24"/>
      <c r="C35" s="25" t="s">
        <v>25</v>
      </c>
      <c r="D35" s="87"/>
      <c r="E35" s="87"/>
      <c r="F35" s="87"/>
      <c r="G35" s="87"/>
      <c r="H35" s="87"/>
    </row>
    <row r="36" spans="1:9" s="36" customFormat="1" ht="16.5" thickBot="1">
      <c r="A36" s="27">
        <v>21</v>
      </c>
      <c r="B36" s="28"/>
      <c r="C36" s="29" t="s">
        <v>27</v>
      </c>
      <c r="D36" s="88"/>
      <c r="E36" s="88"/>
      <c r="F36" s="88"/>
      <c r="G36" s="88"/>
      <c r="H36" s="89"/>
      <c r="I36" s="36" t="s">
        <v>48</v>
      </c>
    </row>
    <row r="37" spans="1:8" ht="12.75">
      <c r="A37" s="1"/>
      <c r="B37" s="1"/>
      <c r="C37" s="26" t="s">
        <v>26</v>
      </c>
      <c r="D37" s="33"/>
      <c r="E37" s="33"/>
      <c r="F37" s="33"/>
      <c r="G37" s="33"/>
      <c r="H37" s="33"/>
    </row>
    <row r="38" spans="1:8" ht="12.75">
      <c r="A38" s="1"/>
      <c r="B38" s="30"/>
      <c r="C38" s="13" t="s">
        <v>28</v>
      </c>
      <c r="D38" s="35"/>
      <c r="E38" s="33"/>
      <c r="F38" s="33"/>
      <c r="G38" s="33"/>
      <c r="H38" s="33"/>
    </row>
    <row r="39" spans="1:8" ht="13.5" thickBot="1">
      <c r="A39" s="8">
        <v>22</v>
      </c>
      <c r="B39" s="94"/>
      <c r="C39" s="90"/>
      <c r="D39" s="91"/>
      <c r="E39" s="91"/>
      <c r="F39" s="91"/>
      <c r="G39" s="91"/>
      <c r="H39" s="91"/>
    </row>
    <row r="40" spans="1:8" ht="13.5" thickBot="1">
      <c r="A40" s="71"/>
      <c r="B40" s="74"/>
      <c r="C40" s="75" t="s">
        <v>107</v>
      </c>
      <c r="D40" s="92"/>
      <c r="E40" s="92"/>
      <c r="F40" s="92"/>
      <c r="G40" s="92"/>
      <c r="H40" s="92"/>
    </row>
    <row r="41" spans="1:8" s="36" customFormat="1" ht="16.5" thickBot="1">
      <c r="A41" s="27">
        <v>23</v>
      </c>
      <c r="B41" s="73"/>
      <c r="C41" s="72" t="s">
        <v>30</v>
      </c>
      <c r="D41" s="93"/>
      <c r="E41" s="93"/>
      <c r="F41" s="93"/>
      <c r="G41" s="93"/>
      <c r="H41" s="93"/>
    </row>
    <row r="42" spans="1:8" ht="12.75">
      <c r="A42" s="10"/>
      <c r="B42" s="10"/>
      <c r="C42" s="32" t="s">
        <v>31</v>
      </c>
      <c r="D42" s="34"/>
      <c r="E42" s="34"/>
      <c r="F42" s="34"/>
      <c r="G42" s="34"/>
      <c r="H42" s="34"/>
    </row>
    <row r="43" spans="1:8" ht="12.75">
      <c r="A43" s="1"/>
      <c r="B43" s="1"/>
      <c r="C43" s="13" t="s">
        <v>32</v>
      </c>
      <c r="D43" s="33"/>
      <c r="E43" s="33"/>
      <c r="F43" s="33"/>
      <c r="G43" s="33"/>
      <c r="H43" s="33"/>
    </row>
    <row r="44" spans="1:8" ht="12.75">
      <c r="A44" s="1"/>
      <c r="B44" s="95"/>
      <c r="C44" s="48" t="s">
        <v>109</v>
      </c>
      <c r="D44" s="33"/>
      <c r="E44" s="33"/>
      <c r="F44" s="33"/>
      <c r="G44" s="33"/>
      <c r="H44" s="33"/>
    </row>
    <row r="45" spans="1:8" ht="13.5" thickBot="1">
      <c r="A45" s="8">
        <v>24</v>
      </c>
      <c r="B45" s="8"/>
      <c r="C45" s="172"/>
      <c r="D45" s="83"/>
      <c r="E45" s="83"/>
      <c r="F45" s="83"/>
      <c r="G45" s="83"/>
      <c r="H45" s="83"/>
    </row>
    <row r="46" spans="1:8" ht="13.5" thickBot="1">
      <c r="A46" s="16">
        <v>25</v>
      </c>
      <c r="B46" s="17"/>
      <c r="C46" s="40" t="s">
        <v>47</v>
      </c>
      <c r="D46" s="84"/>
      <c r="E46" s="84"/>
      <c r="F46" s="84"/>
      <c r="G46" s="84"/>
      <c r="H46" s="84"/>
    </row>
    <row r="47" spans="1:8" s="37" customFormat="1" ht="16.5" thickBot="1">
      <c r="A47" s="11">
        <v>26</v>
      </c>
      <c r="B47" s="12"/>
      <c r="C47" s="31" t="s">
        <v>35</v>
      </c>
      <c r="D47" s="85"/>
      <c r="E47" s="85"/>
      <c r="F47" s="85"/>
      <c r="G47" s="85"/>
      <c r="H47" s="85"/>
    </row>
    <row r="48" spans="1:8" ht="12.75">
      <c r="A48" s="1"/>
      <c r="B48" s="1"/>
      <c r="C48" s="13" t="s">
        <v>36</v>
      </c>
      <c r="D48" s="33"/>
      <c r="E48" s="33"/>
      <c r="F48" s="33"/>
      <c r="G48" s="33"/>
      <c r="H48" s="33"/>
    </row>
    <row r="49" spans="1:8" ht="26.25" thickBot="1">
      <c r="A49" s="1">
        <v>27</v>
      </c>
      <c r="B49" s="78"/>
      <c r="C49" s="79" t="s">
        <v>58</v>
      </c>
      <c r="D49" s="91"/>
      <c r="E49" s="91"/>
      <c r="F49" s="91"/>
      <c r="G49" s="91"/>
      <c r="H49" s="91"/>
    </row>
    <row r="50" spans="1:8" ht="12.75">
      <c r="A50" s="1"/>
      <c r="B50" s="76"/>
      <c r="C50" s="77" t="s">
        <v>108</v>
      </c>
      <c r="D50" s="92"/>
      <c r="E50" s="92"/>
      <c r="F50" s="92"/>
      <c r="G50" s="92"/>
      <c r="H50" s="92"/>
    </row>
    <row r="51" spans="1:8" ht="12.75">
      <c r="A51" s="1"/>
      <c r="B51" s="1"/>
      <c r="C51" s="13" t="s">
        <v>37</v>
      </c>
      <c r="D51" s="1"/>
      <c r="E51" s="1"/>
      <c r="F51" s="1"/>
      <c r="G51" s="1"/>
      <c r="H51" s="1"/>
    </row>
    <row r="52" spans="1:8" ht="25.5">
      <c r="A52" s="1"/>
      <c r="B52" s="1"/>
      <c r="C52" s="13" t="s">
        <v>57</v>
      </c>
      <c r="D52" s="1"/>
      <c r="E52" s="1"/>
      <c r="F52" s="1"/>
      <c r="G52" s="1"/>
      <c r="H52" s="1"/>
    </row>
    <row r="53" spans="1:8" ht="12.75">
      <c r="A53" s="1">
        <v>28</v>
      </c>
      <c r="B53" s="46"/>
      <c r="C53" s="7" t="s">
        <v>38</v>
      </c>
      <c r="D53" s="81"/>
      <c r="E53" s="81"/>
      <c r="F53" s="81"/>
      <c r="G53" s="81"/>
      <c r="H53" s="81"/>
    </row>
    <row r="54" spans="1:8" ht="13.5" thickBot="1">
      <c r="A54" s="8">
        <v>30</v>
      </c>
      <c r="B54" s="45"/>
      <c r="C54" s="9" t="s">
        <v>40</v>
      </c>
      <c r="D54" s="86"/>
      <c r="E54" s="86"/>
      <c r="F54" s="86"/>
      <c r="G54" s="86"/>
      <c r="H54" s="86"/>
    </row>
    <row r="55" spans="1:8" ht="13.5" thickBot="1">
      <c r="A55" s="11">
        <v>31</v>
      </c>
      <c r="B55" s="12"/>
      <c r="C55" s="15" t="s">
        <v>41</v>
      </c>
      <c r="D55" s="82"/>
      <c r="E55" s="82"/>
      <c r="F55" s="82"/>
      <c r="G55" s="82"/>
      <c r="H55" s="98"/>
    </row>
    <row r="56" spans="1:8" s="18" customFormat="1" ht="16.5" thickBot="1">
      <c r="A56" s="27">
        <v>32</v>
      </c>
      <c r="B56" s="28"/>
      <c r="C56" s="31" t="s">
        <v>42</v>
      </c>
      <c r="D56" s="88"/>
      <c r="E56" s="88"/>
      <c r="F56" s="88"/>
      <c r="G56" s="88"/>
      <c r="H56" s="88"/>
    </row>
    <row r="57" spans="1:10" ht="26.25" thickBot="1">
      <c r="A57" s="38">
        <v>33</v>
      </c>
      <c r="B57" s="96"/>
      <c r="C57" s="39" t="s">
        <v>43</v>
      </c>
      <c r="D57" s="99"/>
      <c r="E57" s="99"/>
      <c r="F57" s="99"/>
      <c r="G57" s="99"/>
      <c r="H57" s="99"/>
      <c r="J57" t="s">
        <v>48</v>
      </c>
    </row>
    <row r="58" spans="1:8" ht="16.5" thickBot="1">
      <c r="A58" s="11">
        <v>34</v>
      </c>
      <c r="B58" s="12"/>
      <c r="C58" s="31" t="s">
        <v>44</v>
      </c>
      <c r="D58" s="88"/>
      <c r="E58" s="88"/>
      <c r="F58" s="88"/>
      <c r="G58" s="88"/>
      <c r="H58" s="88"/>
    </row>
    <row r="59" spans="1:8" ht="13.5" thickBot="1">
      <c r="A59" s="38">
        <v>35</v>
      </c>
      <c r="B59" s="97"/>
      <c r="C59" s="39" t="s">
        <v>45</v>
      </c>
      <c r="D59" s="99"/>
      <c r="E59" s="99"/>
      <c r="F59" s="99"/>
      <c r="G59" s="99"/>
      <c r="H59" s="99"/>
    </row>
    <row r="60" spans="1:8" ht="16.5" thickBot="1">
      <c r="A60" s="11">
        <v>36</v>
      </c>
      <c r="B60" s="12"/>
      <c r="C60" s="31" t="s">
        <v>46</v>
      </c>
      <c r="D60" s="88"/>
      <c r="E60" s="88"/>
      <c r="F60" s="88"/>
      <c r="G60" s="88"/>
      <c r="H60" s="88"/>
    </row>
    <row r="65" ht="12.75"/>
    <row r="66" ht="12.75"/>
    <row r="67" ht="12.75"/>
  </sheetData>
  <sheetProtection/>
  <mergeCells count="5">
    <mergeCell ref="A7:A8"/>
    <mergeCell ref="D7:H7"/>
    <mergeCell ref="C5:G5"/>
    <mergeCell ref="C7:C8"/>
    <mergeCell ref="B7:B8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9:H107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140625" style="100" customWidth="1"/>
    <col min="2" max="2" width="11.57421875" style="101" customWidth="1"/>
    <col min="3" max="3" width="39.28125" style="100" customWidth="1"/>
    <col min="4" max="4" width="12.28125" style="100" customWidth="1"/>
    <col min="5" max="5" width="14.00390625" style="100" customWidth="1"/>
    <col min="6" max="6" width="11.28125" style="100" customWidth="1"/>
    <col min="7" max="7" width="12.421875" style="100" customWidth="1"/>
    <col min="8" max="8" width="12.140625" style="100" customWidth="1"/>
    <col min="9" max="16384" width="9.140625" style="100" customWidth="1"/>
  </cols>
  <sheetData>
    <row r="49" spans="3:7" ht="20.25" customHeight="1">
      <c r="C49" s="189" t="s">
        <v>110</v>
      </c>
      <c r="D49" s="189"/>
      <c r="E49" s="189"/>
      <c r="F49" s="189"/>
      <c r="G49" s="189"/>
    </row>
    <row r="50" ht="12.75">
      <c r="C50" s="102"/>
    </row>
    <row r="51" spans="1:8" s="103" customFormat="1" ht="12">
      <c r="A51" s="190" t="s">
        <v>0</v>
      </c>
      <c r="B51" s="190" t="s">
        <v>1</v>
      </c>
      <c r="C51" s="192" t="s">
        <v>2</v>
      </c>
      <c r="D51" s="194" t="s">
        <v>59</v>
      </c>
      <c r="E51" s="195"/>
      <c r="F51" s="195"/>
      <c r="G51" s="195"/>
      <c r="H51" s="196"/>
    </row>
    <row r="52" spans="1:8" ht="24">
      <c r="A52" s="191"/>
      <c r="B52" s="191"/>
      <c r="C52" s="193"/>
      <c r="D52" s="104" t="s">
        <v>3</v>
      </c>
      <c r="E52" s="104" t="s">
        <v>4</v>
      </c>
      <c r="F52" s="104" t="s">
        <v>5</v>
      </c>
      <c r="G52" s="104" t="s">
        <v>6</v>
      </c>
      <c r="H52" s="104" t="s">
        <v>7</v>
      </c>
    </row>
    <row r="53" spans="1:8" s="109" customFormat="1" ht="11.25">
      <c r="A53" s="105">
        <v>1</v>
      </c>
      <c r="B53" s="105">
        <v>2</v>
      </c>
      <c r="C53" s="106">
        <v>3</v>
      </c>
      <c r="D53" s="107">
        <v>4</v>
      </c>
      <c r="E53" s="108">
        <v>5</v>
      </c>
      <c r="F53" s="107">
        <v>6</v>
      </c>
      <c r="G53" s="107">
        <v>7</v>
      </c>
      <c r="H53" s="107">
        <v>8</v>
      </c>
    </row>
    <row r="54" spans="1:8" ht="12.75">
      <c r="A54" s="110"/>
      <c r="B54" s="111"/>
      <c r="C54" s="112" t="s">
        <v>8</v>
      </c>
      <c r="D54" s="110"/>
      <c r="E54" s="110"/>
      <c r="F54" s="110"/>
      <c r="G54" s="110"/>
      <c r="H54" s="110"/>
    </row>
    <row r="55" spans="1:8" ht="12.75">
      <c r="A55" s="110"/>
      <c r="B55" s="111"/>
      <c r="C55" s="113" t="s">
        <v>9</v>
      </c>
      <c r="D55" s="114"/>
      <c r="E55" s="114"/>
      <c r="F55" s="114"/>
      <c r="G55" s="114"/>
      <c r="H55" s="114"/>
    </row>
    <row r="56" spans="1:8" ht="12.75">
      <c r="A56" s="110">
        <v>1</v>
      </c>
      <c r="B56" s="115">
        <v>1</v>
      </c>
      <c r="C56" s="116" t="s">
        <v>10</v>
      </c>
      <c r="D56" s="114"/>
      <c r="E56" s="114"/>
      <c r="F56" s="114"/>
      <c r="G56" s="114">
        <v>4</v>
      </c>
      <c r="H56" s="114">
        <f>SUM(D56:G56)</f>
        <v>4</v>
      </c>
    </row>
    <row r="57" spans="1:8" ht="12.75">
      <c r="A57" s="110">
        <v>2</v>
      </c>
      <c r="B57" s="115">
        <v>2</v>
      </c>
      <c r="C57" s="116" t="s">
        <v>11</v>
      </c>
      <c r="D57" s="114"/>
      <c r="E57" s="114"/>
      <c r="F57" s="114"/>
      <c r="G57" s="114">
        <v>3</v>
      </c>
      <c r="H57" s="114">
        <f>SUM(D57:G57)</f>
        <v>3</v>
      </c>
    </row>
    <row r="58" spans="1:8" ht="13.5" thickBot="1">
      <c r="A58" s="110">
        <v>3</v>
      </c>
      <c r="B58" s="115">
        <v>3</v>
      </c>
      <c r="C58" s="116" t="s">
        <v>49</v>
      </c>
      <c r="D58" s="114"/>
      <c r="E58" s="114"/>
      <c r="F58" s="114"/>
      <c r="G58" s="114">
        <v>555</v>
      </c>
      <c r="H58" s="114">
        <f>SUM(D58:G58)</f>
        <v>555</v>
      </c>
    </row>
    <row r="59" spans="1:8" s="121" customFormat="1" ht="13.5" thickBot="1">
      <c r="A59" s="117">
        <v>4</v>
      </c>
      <c r="B59" s="118"/>
      <c r="C59" s="119" t="s">
        <v>12</v>
      </c>
      <c r="D59" s="120">
        <f>SUM(D56:D58)</f>
        <v>0</v>
      </c>
      <c r="E59" s="120">
        <f>SUM(E56:E58)</f>
        <v>0</v>
      </c>
      <c r="F59" s="120">
        <f>SUM(F56:F58)</f>
        <v>0</v>
      </c>
      <c r="G59" s="120">
        <f>SUM(G56:G58)</f>
        <v>562</v>
      </c>
      <c r="H59" s="120">
        <f>SUM(H56:H58)</f>
        <v>562</v>
      </c>
    </row>
    <row r="60" spans="1:8" ht="12.75">
      <c r="A60" s="110"/>
      <c r="B60" s="115"/>
      <c r="C60" s="113" t="s">
        <v>13</v>
      </c>
      <c r="D60" s="114"/>
      <c r="E60" s="114"/>
      <c r="F60" s="114"/>
      <c r="G60" s="114"/>
      <c r="H60" s="114"/>
    </row>
    <row r="61" spans="1:8" ht="12.75">
      <c r="A61" s="110"/>
      <c r="B61" s="115"/>
      <c r="C61" s="122" t="s">
        <v>14</v>
      </c>
      <c r="D61" s="114"/>
      <c r="E61" s="114"/>
      <c r="F61" s="114"/>
      <c r="G61" s="114"/>
      <c r="H61" s="114"/>
    </row>
    <row r="62" spans="1:8" ht="12.75">
      <c r="A62" s="123">
        <v>5</v>
      </c>
      <c r="B62" s="124" t="s">
        <v>81</v>
      </c>
      <c r="C62" s="125" t="s">
        <v>51</v>
      </c>
      <c r="D62" s="126">
        <v>11350</v>
      </c>
      <c r="E62" s="126"/>
      <c r="F62" s="126"/>
      <c r="G62" s="126"/>
      <c r="H62" s="126">
        <f aca="true" t="shared" si="0" ref="H62:H69">SUM(D62:G62)</f>
        <v>11350</v>
      </c>
    </row>
    <row r="63" spans="1:8" ht="12.75">
      <c r="A63" s="123">
        <v>6</v>
      </c>
      <c r="B63" s="124" t="s">
        <v>82</v>
      </c>
      <c r="C63" s="125" t="s">
        <v>104</v>
      </c>
      <c r="D63" s="126">
        <v>2513</v>
      </c>
      <c r="E63" s="126"/>
      <c r="F63" s="126"/>
      <c r="G63" s="126"/>
      <c r="H63" s="126">
        <f t="shared" si="0"/>
        <v>2513</v>
      </c>
    </row>
    <row r="64" spans="1:8" ht="12.75">
      <c r="A64" s="123">
        <v>7</v>
      </c>
      <c r="B64" s="124" t="s">
        <v>83</v>
      </c>
      <c r="C64" s="123" t="s">
        <v>105</v>
      </c>
      <c r="D64" s="126">
        <v>1742</v>
      </c>
      <c r="E64" s="126"/>
      <c r="F64" s="126"/>
      <c r="G64" s="126"/>
      <c r="H64" s="126">
        <f t="shared" si="0"/>
        <v>1742</v>
      </c>
    </row>
    <row r="65" spans="1:8" ht="12.75">
      <c r="A65" s="123">
        <v>8</v>
      </c>
      <c r="B65" s="124" t="s">
        <v>84</v>
      </c>
      <c r="C65" s="123" t="s">
        <v>52</v>
      </c>
      <c r="D65" s="126"/>
      <c r="E65" s="126">
        <v>1282</v>
      </c>
      <c r="F65" s="126">
        <v>28</v>
      </c>
      <c r="G65" s="126"/>
      <c r="H65" s="126">
        <f t="shared" si="0"/>
        <v>1310</v>
      </c>
    </row>
    <row r="66" spans="1:8" ht="12.75">
      <c r="A66" s="123">
        <v>9</v>
      </c>
      <c r="B66" s="124" t="s">
        <v>101</v>
      </c>
      <c r="C66" s="123" t="s">
        <v>53</v>
      </c>
      <c r="D66" s="126"/>
      <c r="E66" s="126">
        <v>132</v>
      </c>
      <c r="F66" s="126">
        <v>62</v>
      </c>
      <c r="G66" s="126"/>
      <c r="H66" s="126">
        <f t="shared" si="0"/>
        <v>194</v>
      </c>
    </row>
    <row r="67" spans="1:8" ht="12.75">
      <c r="A67" s="123">
        <v>10</v>
      </c>
      <c r="B67" s="124" t="s">
        <v>85</v>
      </c>
      <c r="C67" s="123" t="s">
        <v>54</v>
      </c>
      <c r="D67" s="126"/>
      <c r="E67" s="126">
        <v>133</v>
      </c>
      <c r="F67" s="126">
        <v>4</v>
      </c>
      <c r="G67" s="126"/>
      <c r="H67" s="126">
        <f t="shared" si="0"/>
        <v>137</v>
      </c>
    </row>
    <row r="68" spans="1:8" ht="12.75">
      <c r="A68" s="123">
        <v>11</v>
      </c>
      <c r="B68" s="124" t="s">
        <v>86</v>
      </c>
      <c r="C68" s="123" t="s">
        <v>55</v>
      </c>
      <c r="D68" s="126">
        <v>530</v>
      </c>
      <c r="E68" s="126"/>
      <c r="F68" s="126"/>
      <c r="G68" s="126"/>
      <c r="H68" s="126">
        <f t="shared" si="0"/>
        <v>530</v>
      </c>
    </row>
    <row r="69" spans="1:8" ht="13.5" thickBot="1">
      <c r="A69" s="123">
        <v>12</v>
      </c>
      <c r="B69" s="124" t="s">
        <v>87</v>
      </c>
      <c r="C69" s="125" t="s">
        <v>56</v>
      </c>
      <c r="D69" s="126">
        <v>160</v>
      </c>
      <c r="E69" s="126"/>
      <c r="F69" s="126"/>
      <c r="G69" s="126"/>
      <c r="H69" s="126">
        <f t="shared" si="0"/>
        <v>160</v>
      </c>
    </row>
    <row r="70" spans="1:8" s="121" customFormat="1" ht="13.5" thickBot="1">
      <c r="A70" s="123">
        <v>13</v>
      </c>
      <c r="B70" s="118"/>
      <c r="C70" s="119" t="s">
        <v>15</v>
      </c>
      <c r="D70" s="120">
        <f>SUM(D62:D69)</f>
        <v>16295</v>
      </c>
      <c r="E70" s="120">
        <f>SUM(E62:E69)</f>
        <v>1547</v>
      </c>
      <c r="F70" s="120">
        <f>SUM(F62:F69)</f>
        <v>94</v>
      </c>
      <c r="G70" s="120">
        <f>SUM(G62:G69)</f>
        <v>0</v>
      </c>
      <c r="H70" s="120">
        <f>SUM(H62:H69)</f>
        <v>17936</v>
      </c>
    </row>
    <row r="71" spans="1:8" ht="12.75">
      <c r="A71" s="110"/>
      <c r="B71" s="115"/>
      <c r="C71" s="113" t="s">
        <v>16</v>
      </c>
      <c r="D71" s="114"/>
      <c r="E71" s="114"/>
      <c r="F71" s="114"/>
      <c r="G71" s="114"/>
      <c r="H71" s="114"/>
    </row>
    <row r="72" spans="1:8" ht="12.75">
      <c r="A72" s="110"/>
      <c r="B72" s="115"/>
      <c r="C72" s="122" t="s">
        <v>17</v>
      </c>
      <c r="D72" s="114"/>
      <c r="E72" s="114"/>
      <c r="F72" s="114"/>
      <c r="G72" s="114"/>
      <c r="H72" s="114"/>
    </row>
    <row r="73" spans="1:8" ht="12.75">
      <c r="A73" s="110">
        <v>14</v>
      </c>
      <c r="B73" s="127" t="s">
        <v>88</v>
      </c>
      <c r="C73" s="116" t="s">
        <v>18</v>
      </c>
      <c r="D73" s="114">
        <v>160</v>
      </c>
      <c r="E73" s="114"/>
      <c r="F73" s="114"/>
      <c r="G73" s="114"/>
      <c r="H73" s="114">
        <f>SUM(D73:G73)</f>
        <v>160</v>
      </c>
    </row>
    <row r="74" spans="1:8" ht="12.75">
      <c r="A74" s="110">
        <v>15</v>
      </c>
      <c r="B74" s="127" t="s">
        <v>89</v>
      </c>
      <c r="C74" s="116" t="s">
        <v>50</v>
      </c>
      <c r="D74" s="114">
        <v>120</v>
      </c>
      <c r="E74" s="114"/>
      <c r="F74" s="114"/>
      <c r="G74" s="114"/>
      <c r="H74" s="114">
        <f>SUM(D74:G74)</f>
        <v>120</v>
      </c>
    </row>
    <row r="75" spans="1:8" ht="12.75">
      <c r="A75" s="110">
        <v>16</v>
      </c>
      <c r="B75" s="127" t="s">
        <v>90</v>
      </c>
      <c r="C75" s="116" t="s">
        <v>19</v>
      </c>
      <c r="D75" s="114">
        <v>220</v>
      </c>
      <c r="E75" s="114"/>
      <c r="F75" s="114"/>
      <c r="G75" s="114"/>
      <c r="H75" s="114">
        <f>SUM(D75:G75)</f>
        <v>220</v>
      </c>
    </row>
    <row r="76" spans="1:8" ht="13.5" thickBot="1">
      <c r="A76" s="123">
        <v>17</v>
      </c>
      <c r="B76" s="124" t="s">
        <v>91</v>
      </c>
      <c r="C76" s="125" t="s">
        <v>20</v>
      </c>
      <c r="D76" s="126">
        <v>1100</v>
      </c>
      <c r="E76" s="126">
        <v>450</v>
      </c>
      <c r="F76" s="126">
        <v>500</v>
      </c>
      <c r="G76" s="126"/>
      <c r="H76" s="126">
        <f>SUM(D76:G76)</f>
        <v>2050</v>
      </c>
    </row>
    <row r="77" spans="1:8" s="121" customFormat="1" ht="13.5" thickBot="1">
      <c r="A77" s="117">
        <v>18</v>
      </c>
      <c r="B77" s="128"/>
      <c r="C77" s="119" t="s">
        <v>21</v>
      </c>
      <c r="D77" s="120">
        <f>SUM(D73:D76)</f>
        <v>1600</v>
      </c>
      <c r="E77" s="120">
        <f>SUM(E73:E76)</f>
        <v>450</v>
      </c>
      <c r="F77" s="120">
        <f>SUM(F73:F76)</f>
        <v>500</v>
      </c>
      <c r="G77" s="120">
        <f>SUM(G73:G76)</f>
        <v>0</v>
      </c>
      <c r="H77" s="120">
        <f>SUM(H73:H76)</f>
        <v>2550</v>
      </c>
    </row>
    <row r="78" spans="1:8" ht="12.75">
      <c r="A78" s="110"/>
      <c r="B78" s="111"/>
      <c r="C78" s="113" t="s">
        <v>22</v>
      </c>
      <c r="D78" s="114"/>
      <c r="E78" s="114"/>
      <c r="F78" s="114"/>
      <c r="G78" s="114"/>
      <c r="H78" s="114"/>
    </row>
    <row r="79" spans="1:8" ht="25.5">
      <c r="A79" s="110"/>
      <c r="B79" s="111"/>
      <c r="C79" s="113" t="s">
        <v>23</v>
      </c>
      <c r="D79" s="114"/>
      <c r="E79" s="114"/>
      <c r="F79" s="114"/>
      <c r="G79" s="114"/>
      <c r="H79" s="114"/>
    </row>
    <row r="80" spans="1:8" ht="13.5" thickBot="1">
      <c r="A80" s="123">
        <v>19</v>
      </c>
      <c r="B80" s="124" t="s">
        <v>92</v>
      </c>
      <c r="C80" s="125" t="s">
        <v>23</v>
      </c>
      <c r="D80" s="126">
        <v>250</v>
      </c>
      <c r="E80" s="126"/>
      <c r="F80" s="126"/>
      <c r="G80" s="126"/>
      <c r="H80" s="126">
        <f>SUM(D80:G80)</f>
        <v>250</v>
      </c>
    </row>
    <row r="81" spans="1:8" ht="13.5" thickBot="1">
      <c r="A81" s="129">
        <v>20</v>
      </c>
      <c r="B81" s="130"/>
      <c r="C81" s="131" t="s">
        <v>25</v>
      </c>
      <c r="D81" s="132">
        <f>SUM(D78:D80)</f>
        <v>250</v>
      </c>
      <c r="E81" s="132">
        <f>SUM(E78:E80)</f>
        <v>0</v>
      </c>
      <c r="F81" s="132">
        <f>SUM(F78:F80)</f>
        <v>0</v>
      </c>
      <c r="G81" s="132">
        <f>SUM(G78:G80)</f>
        <v>0</v>
      </c>
      <c r="H81" s="132">
        <f>SUM(H78:H80)</f>
        <v>250</v>
      </c>
    </row>
    <row r="82" spans="1:8" s="138" customFormat="1" ht="16.5" thickBot="1">
      <c r="A82" s="133">
        <v>21</v>
      </c>
      <c r="B82" s="134"/>
      <c r="C82" s="135" t="s">
        <v>27</v>
      </c>
      <c r="D82" s="136">
        <f>D59+D70+D77+D81</f>
        <v>18145</v>
      </c>
      <c r="E82" s="136">
        <f>E59+E70+E77+E81</f>
        <v>1997</v>
      </c>
      <c r="F82" s="136">
        <f>F59+F70+F77+F81</f>
        <v>594</v>
      </c>
      <c r="G82" s="136">
        <f>G59+G70+G77+G81</f>
        <v>562</v>
      </c>
      <c r="H82" s="137">
        <f>D82+E82+F82+G82</f>
        <v>21298</v>
      </c>
    </row>
    <row r="83" spans="1:8" ht="12.75">
      <c r="A83" s="110"/>
      <c r="B83" s="139"/>
      <c r="C83" s="140" t="s">
        <v>26</v>
      </c>
      <c r="D83" s="114"/>
      <c r="E83" s="114"/>
      <c r="F83" s="114"/>
      <c r="G83" s="114"/>
      <c r="H83" s="114"/>
    </row>
    <row r="84" spans="1:8" ht="12.75">
      <c r="A84" s="110"/>
      <c r="B84" s="141"/>
      <c r="C84" s="112" t="s">
        <v>28</v>
      </c>
      <c r="D84" s="142"/>
      <c r="E84" s="114"/>
      <c r="F84" s="114"/>
      <c r="G84" s="114"/>
      <c r="H84" s="114"/>
    </row>
    <row r="85" spans="1:8" ht="22.5">
      <c r="A85" s="110">
        <v>22</v>
      </c>
      <c r="B85" s="141" t="s">
        <v>29</v>
      </c>
      <c r="C85" s="143">
        <v>0.018</v>
      </c>
      <c r="D85" s="114">
        <f>D82*C85</f>
        <v>326.60999999999996</v>
      </c>
      <c r="E85" s="114">
        <f>E82*C85</f>
        <v>35.946</v>
      </c>
      <c r="F85" s="114"/>
      <c r="G85" s="114"/>
      <c r="H85" s="114">
        <f>SUM(D85:G85)</f>
        <v>362.5559999999999</v>
      </c>
    </row>
    <row r="86" spans="1:8" ht="12.75">
      <c r="A86" s="110"/>
      <c r="B86" s="141"/>
      <c r="C86" s="143" t="s">
        <v>106</v>
      </c>
      <c r="D86" s="114">
        <f>D85</f>
        <v>326.60999999999996</v>
      </c>
      <c r="E86" s="114">
        <f>E85</f>
        <v>35.946</v>
      </c>
      <c r="F86" s="114">
        <f>F85</f>
        <v>0</v>
      </c>
      <c r="G86" s="114">
        <f>G85</f>
        <v>0</v>
      </c>
      <c r="H86" s="114">
        <f>SUM(D86:G86)</f>
        <v>362.5559999999999</v>
      </c>
    </row>
    <row r="87" spans="1:8" s="138" customFormat="1" ht="16.5" thickBot="1">
      <c r="A87" s="144">
        <v>23</v>
      </c>
      <c r="B87" s="145"/>
      <c r="C87" s="146" t="s">
        <v>30</v>
      </c>
      <c r="D87" s="147">
        <f>D82+D86</f>
        <v>18471.61</v>
      </c>
      <c r="E87" s="147">
        <f>E82+E86</f>
        <v>2032.946</v>
      </c>
      <c r="F87" s="147">
        <f>F82+F86</f>
        <v>594</v>
      </c>
      <c r="G87" s="147">
        <f>G82+G86</f>
        <v>562</v>
      </c>
      <c r="H87" s="147">
        <f>H82+H86</f>
        <v>21660.556</v>
      </c>
    </row>
    <row r="88" spans="1:8" ht="12.75">
      <c r="A88" s="148"/>
      <c r="B88" s="149"/>
      <c r="C88" s="150" t="s">
        <v>31</v>
      </c>
      <c r="D88" s="151"/>
      <c r="E88" s="151"/>
      <c r="F88" s="151"/>
      <c r="G88" s="151"/>
      <c r="H88" s="151"/>
    </row>
    <row r="89" spans="1:8" ht="12.75">
      <c r="A89" s="110"/>
      <c r="B89" s="139"/>
      <c r="C89" s="112" t="s">
        <v>32</v>
      </c>
      <c r="D89" s="114"/>
      <c r="E89" s="114"/>
      <c r="F89" s="114"/>
      <c r="G89" s="114"/>
      <c r="H89" s="114"/>
    </row>
    <row r="90" spans="1:8" ht="22.5">
      <c r="A90" s="110"/>
      <c r="B90" s="152" t="s">
        <v>33</v>
      </c>
      <c r="C90" s="116" t="s">
        <v>34</v>
      </c>
      <c r="D90" s="114"/>
      <c r="E90" s="114"/>
      <c r="F90" s="114"/>
      <c r="G90" s="114"/>
      <c r="H90" s="114"/>
    </row>
    <row r="91" spans="1:8" ht="13.5" thickBot="1">
      <c r="A91" s="123">
        <v>24</v>
      </c>
      <c r="B91" s="153"/>
      <c r="C91" s="154">
        <v>0.0242</v>
      </c>
      <c r="D91" s="126">
        <f>D87*C91</f>
        <v>447.012962</v>
      </c>
      <c r="E91" s="126">
        <f>E87*C91</f>
        <v>49.1972932</v>
      </c>
      <c r="F91" s="126"/>
      <c r="G91" s="126"/>
      <c r="H91" s="126">
        <f>SUM(D91:G91)</f>
        <v>496.2102552</v>
      </c>
    </row>
    <row r="92" spans="1:8" ht="13.5" thickBot="1">
      <c r="A92" s="117">
        <v>25</v>
      </c>
      <c r="B92" s="155"/>
      <c r="C92" s="156" t="s">
        <v>47</v>
      </c>
      <c r="D92" s="120">
        <f>SUM(D91:D91)</f>
        <v>447.012962</v>
      </c>
      <c r="E92" s="120">
        <f>SUM(E91:E91)</f>
        <v>49.1972932</v>
      </c>
      <c r="F92" s="120">
        <f>SUM(F91:F91)</f>
        <v>0</v>
      </c>
      <c r="G92" s="120">
        <f>SUM(G91:G91)</f>
        <v>0</v>
      </c>
      <c r="H92" s="120">
        <f>SUM(H91:H91)</f>
        <v>496.2102552</v>
      </c>
    </row>
    <row r="93" spans="1:8" s="160" customFormat="1" ht="16.5" thickBot="1">
      <c r="A93" s="157">
        <v>26</v>
      </c>
      <c r="B93" s="158"/>
      <c r="C93" s="159" t="s">
        <v>35</v>
      </c>
      <c r="D93" s="136">
        <f>D87+D92</f>
        <v>18918.622962</v>
      </c>
      <c r="E93" s="136">
        <f>E87+E92</f>
        <v>2082.1432932</v>
      </c>
      <c r="F93" s="136">
        <f>F87+F92</f>
        <v>594</v>
      </c>
      <c r="G93" s="136">
        <f>G87+G92</f>
        <v>562</v>
      </c>
      <c r="H93" s="136">
        <f>SUM(D93:G93)</f>
        <v>22156.7662552</v>
      </c>
    </row>
    <row r="94" spans="1:8" ht="12.75">
      <c r="A94" s="110"/>
      <c r="B94" s="139"/>
      <c r="C94" s="112" t="s">
        <v>36</v>
      </c>
      <c r="D94" s="114"/>
      <c r="E94" s="114"/>
      <c r="F94" s="114"/>
      <c r="G94" s="114"/>
      <c r="H94" s="114"/>
    </row>
    <row r="95" spans="1:8" ht="25.5">
      <c r="A95" s="110">
        <v>27</v>
      </c>
      <c r="B95" s="127" t="s">
        <v>95</v>
      </c>
      <c r="C95" s="116" t="s">
        <v>58</v>
      </c>
      <c r="D95" s="114">
        <v>0</v>
      </c>
      <c r="E95" s="114">
        <v>0</v>
      </c>
      <c r="F95" s="114">
        <v>0</v>
      </c>
      <c r="G95" s="114">
        <v>470</v>
      </c>
      <c r="H95" s="114">
        <f>G95</f>
        <v>470</v>
      </c>
    </row>
    <row r="96" spans="1:8" ht="12.75">
      <c r="A96" s="110"/>
      <c r="B96" s="127"/>
      <c r="C96" s="161" t="s">
        <v>108</v>
      </c>
      <c r="D96" s="162">
        <f>SUM(D95)</f>
        <v>0</v>
      </c>
      <c r="E96" s="162">
        <f>SUM(E95)</f>
        <v>0</v>
      </c>
      <c r="F96" s="162">
        <f>SUM(F95)</f>
        <v>0</v>
      </c>
      <c r="G96" s="162">
        <f>SUM(G95)</f>
        <v>470</v>
      </c>
      <c r="H96" s="162">
        <f>SUM(D96:G96)</f>
        <v>470</v>
      </c>
    </row>
    <row r="97" spans="1:8" ht="12.75">
      <c r="A97" s="110"/>
      <c r="B97" s="139"/>
      <c r="C97" s="112" t="s">
        <v>37</v>
      </c>
      <c r="D97" s="110"/>
      <c r="E97" s="110"/>
      <c r="F97" s="110"/>
      <c r="G97" s="110"/>
      <c r="H97" s="110"/>
    </row>
    <row r="98" spans="1:8" ht="12.75">
      <c r="A98" s="110"/>
      <c r="B98" s="139"/>
      <c r="C98" s="112" t="s">
        <v>57</v>
      </c>
      <c r="D98" s="110"/>
      <c r="E98" s="110"/>
      <c r="F98" s="110"/>
      <c r="G98" s="110"/>
      <c r="H98" s="110"/>
    </row>
    <row r="99" spans="1:8" ht="12.75">
      <c r="A99" s="110">
        <v>28</v>
      </c>
      <c r="B99" s="127" t="s">
        <v>93</v>
      </c>
      <c r="C99" s="116" t="s">
        <v>38</v>
      </c>
      <c r="D99" s="114"/>
      <c r="E99" s="114"/>
      <c r="F99" s="114"/>
      <c r="G99" s="114">
        <v>1050</v>
      </c>
      <c r="H99" s="114">
        <f aca="true" t="shared" si="1" ref="H99:H104">SUM(D99:G99)</f>
        <v>1050</v>
      </c>
    </row>
    <row r="100" spans="1:8" ht="12.75">
      <c r="A100" s="110">
        <v>29</v>
      </c>
      <c r="B100" s="163">
        <v>0.002</v>
      </c>
      <c r="C100" s="116" t="s">
        <v>39</v>
      </c>
      <c r="D100" s="114"/>
      <c r="E100" s="114"/>
      <c r="F100" s="114"/>
      <c r="G100" s="114">
        <f>0.002*H93</f>
        <v>44.3135325104</v>
      </c>
      <c r="H100" s="114">
        <f t="shared" si="1"/>
        <v>44.3135325104</v>
      </c>
    </row>
    <row r="101" spans="1:8" ht="13.5" thickBot="1">
      <c r="A101" s="123">
        <v>30</v>
      </c>
      <c r="B101" s="124" t="s">
        <v>94</v>
      </c>
      <c r="C101" s="125" t="s">
        <v>40</v>
      </c>
      <c r="D101" s="114"/>
      <c r="E101" s="126"/>
      <c r="F101" s="126"/>
      <c r="G101" s="126">
        <v>20</v>
      </c>
      <c r="H101" s="126">
        <f t="shared" si="1"/>
        <v>20</v>
      </c>
    </row>
    <row r="102" spans="1:8" ht="13.5" thickBot="1">
      <c r="A102" s="157">
        <v>31</v>
      </c>
      <c r="B102" s="158"/>
      <c r="C102" s="164" t="s">
        <v>41</v>
      </c>
      <c r="D102" s="165">
        <f>SUM(D99:D101)</f>
        <v>0</v>
      </c>
      <c r="E102" s="166">
        <f>SUM(E99:E101)</f>
        <v>0</v>
      </c>
      <c r="F102" s="166">
        <f>SUM(E99:E101)</f>
        <v>0</v>
      </c>
      <c r="G102" s="166">
        <f>SUM(G99:G101)</f>
        <v>1114.3135325104</v>
      </c>
      <c r="H102" s="126">
        <f t="shared" si="1"/>
        <v>1114.3135325104</v>
      </c>
    </row>
    <row r="103" spans="1:8" s="121" customFormat="1" ht="16.5" thickBot="1">
      <c r="A103" s="133">
        <v>32</v>
      </c>
      <c r="B103" s="134"/>
      <c r="C103" s="159" t="s">
        <v>42</v>
      </c>
      <c r="D103" s="136">
        <f>D93+D96+E102</f>
        <v>18918.622962</v>
      </c>
      <c r="E103" s="136">
        <f>E93+E96+F102</f>
        <v>2082.1432932</v>
      </c>
      <c r="F103" s="136">
        <f>F93+F96+F102</f>
        <v>594</v>
      </c>
      <c r="G103" s="136">
        <f>G93+G96+G102</f>
        <v>2146.3135325104</v>
      </c>
      <c r="H103" s="136">
        <f t="shared" si="1"/>
        <v>23741.0797877104</v>
      </c>
    </row>
    <row r="104" spans="1:8" ht="26.25" thickBot="1">
      <c r="A104" s="167">
        <v>33</v>
      </c>
      <c r="B104" s="168">
        <v>0.02</v>
      </c>
      <c r="C104" s="169" t="s">
        <v>43</v>
      </c>
      <c r="D104" s="170">
        <f>D103*$B104</f>
        <v>378.37245924</v>
      </c>
      <c r="E104" s="170">
        <f>E103*$B104</f>
        <v>41.642865863999994</v>
      </c>
      <c r="F104" s="170">
        <f>F103*$B104</f>
        <v>11.88</v>
      </c>
      <c r="G104" s="170">
        <f>G103*$B104</f>
        <v>42.926270650208</v>
      </c>
      <c r="H104" s="170">
        <f t="shared" si="1"/>
        <v>474.821595754208</v>
      </c>
    </row>
    <row r="105" spans="1:8" ht="16.5" thickBot="1">
      <c r="A105" s="157">
        <v>34</v>
      </c>
      <c r="B105" s="158"/>
      <c r="C105" s="159" t="s">
        <v>44</v>
      </c>
      <c r="D105" s="136">
        <f>D103+D104</f>
        <v>19296.99542124</v>
      </c>
      <c r="E105" s="136">
        <f>E103+E104</f>
        <v>2123.786159064</v>
      </c>
      <c r="F105" s="136">
        <f>F103+F104</f>
        <v>605.88</v>
      </c>
      <c r="G105" s="136">
        <f>G103+G104</f>
        <v>2189.239803160608</v>
      </c>
      <c r="H105" s="136">
        <f>H103+H104</f>
        <v>24215.90138346461</v>
      </c>
    </row>
    <row r="106" spans="1:8" ht="13.5" thickBot="1">
      <c r="A106" s="167">
        <v>35</v>
      </c>
      <c r="B106" s="168">
        <v>0.18</v>
      </c>
      <c r="C106" s="169" t="s">
        <v>45</v>
      </c>
      <c r="D106" s="170">
        <f>D105*$B106</f>
        <v>3473.4591758232</v>
      </c>
      <c r="E106" s="170">
        <f>E105*$B106</f>
        <v>382.28150863152</v>
      </c>
      <c r="F106" s="170">
        <f>F105*$B106</f>
        <v>109.05839999999999</v>
      </c>
      <c r="G106" s="170">
        <f>G105*$B106</f>
        <v>394.06316456890943</v>
      </c>
      <c r="H106" s="170">
        <f>SUM(D106:G106)</f>
        <v>4358.862249023629</v>
      </c>
    </row>
    <row r="107" spans="1:8" ht="16.5" thickBot="1">
      <c r="A107" s="157">
        <v>36</v>
      </c>
      <c r="B107" s="158"/>
      <c r="C107" s="159" t="s">
        <v>46</v>
      </c>
      <c r="D107" s="136">
        <f>D105+D106</f>
        <v>22770.454597063203</v>
      </c>
      <c r="E107" s="136">
        <f>E105+E106</f>
        <v>2506.06766769552</v>
      </c>
      <c r="F107" s="136">
        <f>F105+F106</f>
        <v>714.9384</v>
      </c>
      <c r="G107" s="136">
        <f>G105+G106</f>
        <v>2583.3029677295176</v>
      </c>
      <c r="H107" s="136">
        <f>H105+H106</f>
        <v>28574.76363248824</v>
      </c>
    </row>
  </sheetData>
  <sheetProtection password="CC41" sheet="1"/>
  <mergeCells count="5">
    <mergeCell ref="C49:G49"/>
    <mergeCell ref="A51:A52"/>
    <mergeCell ref="B51:B52"/>
    <mergeCell ref="C51:C52"/>
    <mergeCell ref="D51:H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2009-03-25T07:09:49Z</cp:lastPrinted>
  <dcterms:created xsi:type="dcterms:W3CDTF">1996-10-08T23:32:33Z</dcterms:created>
  <dcterms:modified xsi:type="dcterms:W3CDTF">2016-02-10T06:29:45Z</dcterms:modified>
  <cp:category/>
  <cp:version/>
  <cp:contentType/>
  <cp:contentStatus/>
</cp:coreProperties>
</file>