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тонина\Desktop\"/>
    </mc:Choice>
  </mc:AlternateContent>
  <xr:revisionPtr revIDLastSave="0" documentId="13_ncr:1_{358D2AFD-DC79-47FD-990A-1A77A4279642}" xr6:coauthVersionLast="47" xr6:coauthVersionMax="47" xr10:uidLastSave="{00000000-0000-0000-0000-000000000000}"/>
  <bookViews>
    <workbookView minimized="1" xWindow="6090" yWindow="2805" windowWidth="17190" windowHeight="13140" xr2:uid="{00000000-000D-0000-FFFF-FFFF00000000}"/>
  </bookViews>
  <sheets>
    <sheet name="ССР т.ц." sheetId="2" r:id="rId1"/>
    <sheet name="ССР б.ц." sheetId="1" r:id="rId2"/>
    <sheet name="благоуст" sheetId="21" r:id="rId3"/>
    <sheet name="озелен" sheetId="17" r:id="rId4"/>
    <sheet name="МАФ" sheetId="7" r:id="rId5"/>
    <sheet name="Расчет мусора" sheetId="10" r:id="rId6"/>
  </sheets>
  <definedNames>
    <definedName name="_xlnm.Print_Titles" localSheetId="2">благоуст!$44:$44</definedName>
    <definedName name="_xlnm.Print_Titles" localSheetId="4">МАФ!$44:$44</definedName>
    <definedName name="_xlnm.Print_Titles" localSheetId="3">озелен!$44:$44</definedName>
    <definedName name="_xlnm.Print_Titles" localSheetId="1">'ССР б.ц.'!$24:$24</definedName>
    <definedName name="_xlnm.Print_Titles" localSheetId="0">'ССР т.ц.'!$24:$24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2" l="1"/>
  <c r="D38" i="1"/>
  <c r="G46" i="1"/>
  <c r="D10" i="10"/>
  <c r="D14" i="10" l="1"/>
  <c r="D6" i="10"/>
  <c r="D11" i="10"/>
  <c r="D7" i="10"/>
  <c r="H39" i="2" l="1"/>
  <c r="H39" i="1"/>
  <c r="D40" i="1"/>
  <c r="H40" i="1" s="1"/>
  <c r="D40" i="2"/>
  <c r="D42" i="2" s="1"/>
  <c r="H40" i="2" l="1"/>
  <c r="F6" i="10"/>
  <c r="F8" i="10" s="1"/>
  <c r="F7" i="10"/>
  <c r="D8" i="10"/>
  <c r="F10" i="10"/>
  <c r="F11" i="10"/>
  <c r="D12" i="10"/>
  <c r="F14" i="10"/>
  <c r="F12" i="10" l="1"/>
  <c r="D15" i="10"/>
  <c r="F15" i="10"/>
  <c r="H38" i="1"/>
  <c r="H41" i="1" s="1"/>
  <c r="D41" i="1" l="1"/>
  <c r="H47" i="2"/>
  <c r="G47" i="2"/>
  <c r="G48" i="2" s="1"/>
  <c r="H46" i="2"/>
  <c r="G55" i="2" l="1"/>
  <c r="D44" i="2"/>
  <c r="D48" i="2" s="1"/>
  <c r="H38" i="2"/>
  <c r="H41" i="2" s="1"/>
  <c r="H42" i="2" s="1"/>
  <c r="H44" i="2" s="1"/>
  <c r="G57" i="2" l="1"/>
  <c r="G61" i="2" s="1"/>
  <c r="H48" i="2"/>
  <c r="D55" i="2"/>
  <c r="D57" i="2" s="1"/>
  <c r="H46" i="1"/>
  <c r="H42" i="1"/>
  <c r="H44" i="1" s="1"/>
  <c r="D42" i="1"/>
  <c r="D44" i="1" s="1"/>
  <c r="D48" i="1" s="1"/>
  <c r="D55" i="1" s="1"/>
  <c r="D57" i="1" s="1"/>
  <c r="H55" i="2" l="1"/>
  <c r="G47" i="1"/>
  <c r="D58" i="1" l="1"/>
  <c r="H57" i="2"/>
  <c r="H47" i="1"/>
  <c r="G48" i="1"/>
  <c r="G55" i="1" l="1"/>
  <c r="G57" i="1" s="1"/>
  <c r="H48" i="1"/>
  <c r="H55" i="1" s="1"/>
  <c r="H57" i="1" s="1"/>
  <c r="H58" i="1" s="1"/>
  <c r="D59" i="2"/>
  <c r="D60" i="2" l="1"/>
  <c r="H59" i="2"/>
  <c r="G58" i="1" l="1"/>
  <c r="D61" i="2"/>
  <c r="H61" i="2" s="1"/>
  <c r="H60" i="2"/>
</calcChain>
</file>

<file path=xl/sharedStrings.xml><?xml version="1.0" encoding="utf-8"?>
<sst xmlns="http://schemas.openxmlformats.org/spreadsheetml/2006/main" count="2153" uniqueCount="449">
  <si>
    <t>Приложение № 6</t>
  </si>
  <si>
    <t>Утверждено приказом № 421 от 4 августа 2020 г. Минстроя РФ</t>
  </si>
  <si>
    <t>Заказчик</t>
  </si>
  <si>
    <t xml:space="preserve"> </t>
  </si>
  <si>
    <t>(наименование организации)</t>
  </si>
  <si>
    <t>"Утвержден" "___"______________________2023г</t>
  </si>
  <si>
    <t>(ссылка на документ об утверждении)</t>
  </si>
  <si>
    <t>Благоустройство  прилегающей  территории объекта  капитального  строительства  МБОУ «Школа  №  107»,  по  адресу:  г.  Ростов-на-Дону,  пр.  Королева,  15/4»</t>
  </si>
  <si>
    <t>(наименование стройки)</t>
  </si>
  <si>
    <t>№ п/п</t>
  </si>
  <si>
    <t>Обоснование</t>
  </si>
  <si>
    <t>Наименование глав, объектов капитального строительства, работ и затрат</t>
  </si>
  <si>
    <t xml:space="preserve">Сметная стоимость, тыс. руб. </t>
  </si>
  <si>
    <t>Строительных
(ремонтно- строительных, ремонтно- реставра ционных) работ</t>
  </si>
  <si>
    <t>монтажных работ</t>
  </si>
  <si>
    <t>оборудования</t>
  </si>
  <si>
    <t>прочих затрат</t>
  </si>
  <si>
    <t>всего</t>
  </si>
  <si>
    <t>Глава 1. Подготовка территории строительства, реконструкции, капитального ремонта</t>
  </si>
  <si>
    <t>Итого по Главе 1. "Подготовка территории строительства, реконструкции, капитального ремонта"</t>
  </si>
  <si>
    <t>Глава 2. Основные объекты строительства, реконструкции, капитального ремонта</t>
  </si>
  <si>
    <t>Итого по Главе 2. "Основные объекты строительства, реконструкции, капитального ремонта"</t>
  </si>
  <si>
    <t>Глава 3. Объекты подсобного и обслуживающего назначения</t>
  </si>
  <si>
    <t>Итого по Главе 3. "Объекты подсобного и обслуживающего назначения"</t>
  </si>
  <si>
    <t>Глава 4. Объекты энергетического хозяйства</t>
  </si>
  <si>
    <t>Итого по Главе 4. "Объекты энергетического хозяйства"</t>
  </si>
  <si>
    <t>Глава 5. Объекты транспортного хозяйства и связи</t>
  </si>
  <si>
    <t>Итого по Главе 5. "Объекты транспортного хозяйства и связи"</t>
  </si>
  <si>
    <t>Глава 6. Наружные сети и сооружения водоснабжения, водоотведения, теплоснабжения и газоснабжения</t>
  </si>
  <si>
    <t>Итого по Главе 6. "Наружные сети и сооружения водоснабжения, водоотведения, теплоснабжения и газоснабжения"</t>
  </si>
  <si>
    <t>Глава 7. Благоустройство и озеленение территории</t>
  </si>
  <si>
    <t>07-01-01</t>
  </si>
  <si>
    <t>Благоустройство</t>
  </si>
  <si>
    <t>07-01-02</t>
  </si>
  <si>
    <t>Озеленение</t>
  </si>
  <si>
    <t>07-02-03</t>
  </si>
  <si>
    <t>МАФ</t>
  </si>
  <si>
    <t>Итого по Главе 7. "Благоустройство и озеленение территории"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</si>
  <si>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</si>
  <si>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</si>
  <si>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</si>
  <si>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</si>
  <si>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Главе 9. "Прочие работы и затраты"</t>
  </si>
  <si>
    <t>Итого по Главам 1-9</t>
  </si>
  <si>
    <t>Глава 10. Содержание службы заказчика. Строительный контроль</t>
  </si>
  <si>
    <t>Итого по Главе 10. "Содержание службы заказчика. Строительный контроль"</t>
  </si>
  <si>
    <t>Глава 11. Подготовка эксплуатационных кадров для строящегося объекта капитального строительства</t>
  </si>
  <si>
    <t>Итого по Главе 11. "Подготовка эксплуатационных кадров для строящегося объекта капитального строительства"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</si>
  <si>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</si>
  <si>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</si>
  <si>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</si>
  <si>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Непредвиденные затраты</t>
  </si>
  <si>
    <t>Итого с учетом "Непредвиденные затраты"</t>
  </si>
  <si>
    <t>Налоги и обязательные платежи</t>
  </si>
  <si>
    <t>НДС 20%</t>
  </si>
  <si>
    <t>Итого "Налоги и обязательные платежи"</t>
  </si>
  <si>
    <t>Итого по сводному расчету</t>
  </si>
  <si>
    <t/>
  </si>
  <si>
    <t>[подпись (инициалы, фамилия)]</t>
  </si>
  <si>
    <t>Главный инженер проекта</t>
  </si>
  <si>
    <t xml:space="preserve">Начальник </t>
  </si>
  <si>
    <t>[должность, подпись (инициалы, фамилия)]</t>
  </si>
  <si>
    <t>³ Под прочими работами понимаются затраты, учитываемые в соответствии с пунктами 122-128 Методики.</t>
  </si>
  <si>
    <t>² Под прочими затратами понимаются затраты, учитываемые в соответствии с пунктом 184 Методики.</t>
  </si>
  <si>
    <t>¹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</si>
  <si>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Проверил:</t>
  </si>
  <si>
    <t>Составил:</t>
  </si>
  <si>
    <t xml:space="preserve">  ВСЕГО по смете</t>
  </si>
  <si>
    <t xml:space="preserve">     Итого сметная прибыль (справочно)</t>
  </si>
  <si>
    <t xml:space="preserve">     Итого накладные расходы (справочно)</t>
  </si>
  <si>
    <t xml:space="preserve">     Итого ФОТ (справочно)</t>
  </si>
  <si>
    <t xml:space="preserve">          Транспортные расходы (перевозка), относимые на стоимость строительных работ</t>
  </si>
  <si>
    <t xml:space="preserve">                    сметная прибыль</t>
  </si>
  <si>
    <t xml:space="preserve">                    накладные расходы</t>
  </si>
  <si>
    <t xml:space="preserve">                    материалы</t>
  </si>
  <si>
    <t xml:space="preserve">                         в том числе оплата труда машинистов (ОТм)</t>
  </si>
  <si>
    <t xml:space="preserve">                    эксплуатация машин и механизмов</t>
  </si>
  <si>
    <t xml:space="preserve">                    оплата труда</t>
  </si>
  <si>
    <t xml:space="preserve">               в том числе:</t>
  </si>
  <si>
    <t xml:space="preserve">          Строительные работы</t>
  </si>
  <si>
    <t xml:space="preserve">     Строительные работы</t>
  </si>
  <si>
    <t xml:space="preserve">               Материалы</t>
  </si>
  <si>
    <t xml:space="preserve">                    в том числе оплата труда машинистов (Отм)</t>
  </si>
  <si>
    <t xml:space="preserve">               Эксплуатация машин</t>
  </si>
  <si>
    <t xml:space="preserve">               Оплата труда рабочих</t>
  </si>
  <si>
    <t xml:space="preserve">          в том числе:</t>
  </si>
  <si>
    <t xml:space="preserve">     Итого прямые затраты (справочно)</t>
  </si>
  <si>
    <t>Итоги по смете:</t>
  </si>
  <si>
    <t xml:space="preserve">  Итого по разделу 2 СМР</t>
  </si>
  <si>
    <t xml:space="preserve">               сметная прибыль</t>
  </si>
  <si>
    <t xml:space="preserve">               накладные расходы</t>
  </si>
  <si>
    <t xml:space="preserve">               материалы</t>
  </si>
  <si>
    <t xml:space="preserve">                    в том числе оплата труда машинистов (ОТм)</t>
  </si>
  <si>
    <t xml:space="preserve">               эксплуатация машин и механизмов</t>
  </si>
  <si>
    <t xml:space="preserve">               оплата труда</t>
  </si>
  <si>
    <t>Итоги по разделу 2 СМР :</t>
  </si>
  <si>
    <t>Всего по позиции</t>
  </si>
  <si>
    <t>(Земляные работы, выполняемые по другим видам работ (подготовительным, сопутствующим, укрепительным))</t>
  </si>
  <si>
    <t>Галька речная коричневая, фракция 10-50 мм</t>
  </si>
  <si>
    <t>кг</t>
  </si>
  <si>
    <t>ФССЦ-02.2.01.01-0003</t>
  </si>
  <si>
    <t>Камень булыжный</t>
  </si>
  <si>
    <t>м3</t>
  </si>
  <si>
    <t>ФССЦ-13.2.03.01-0011</t>
  </si>
  <si>
    <t>СП Земляные работы, выполняемые по другим видам работ (подготовительным, сопутствующим, укрепительным)</t>
  </si>
  <si>
    <t>%</t>
  </si>
  <si>
    <t>Пр/774-001.4, Приказ № 774/пр от 11.12.2020 п.16</t>
  </si>
  <si>
    <t>НР Земляные работы, выполняемые по другим видам работ (подготовительным, сопутствующим, укрепительным)</t>
  </si>
  <si>
    <t>Пр/812-001.4-1, Приказ № 812/пр от 21.12.2020 п.25</t>
  </si>
  <si>
    <t>ФОТ</t>
  </si>
  <si>
    <t>Итого по расценке</t>
  </si>
  <si>
    <t>ЗТм</t>
  </si>
  <si>
    <t>чел.-ч</t>
  </si>
  <si>
    <t>ЗТ</t>
  </si>
  <si>
    <t>Камень</t>
  </si>
  <si>
    <t>13.2.03.01</t>
  </si>
  <si>
    <t>Н</t>
  </si>
  <si>
    <t>в т.ч. ОТм</t>
  </si>
  <si>
    <t>3</t>
  </si>
  <si>
    <t>ЭМ</t>
  </si>
  <si>
    <t>2</t>
  </si>
  <si>
    <t>ОТ</t>
  </si>
  <si>
    <t>1</t>
  </si>
  <si>
    <t>Устройство каменной наброски или призмы</t>
  </si>
  <si>
    <t>100 м3</t>
  </si>
  <si>
    <t>ФЕР01-02-044-01</t>
  </si>
  <si>
    <t>1000 м2</t>
  </si>
  <si>
    <t>Водоотводная канава</t>
  </si>
  <si>
    <t>(Автомобильные дороги)</t>
  </si>
  <si>
    <t>Решетка водоприемная для лотка диаметром 100 мм, ячеистая, чугунная оцинкованная, размер 500х136х14 мм</t>
  </si>
  <si>
    <t>шт</t>
  </si>
  <si>
    <t>ФССЦ-08.1.02.14-0007</t>
  </si>
  <si>
    <t>(Устройство покрытий дорожек, тротуаров, мостовых и площадок и прочее)</t>
  </si>
  <si>
    <t>м</t>
  </si>
  <si>
    <t>Смеси бетонные мелкозернистого бетона (БСМ), класс В15 (М200)</t>
  </si>
  <si>
    <t>ФССЦ-04.1.02.01-0006</t>
  </si>
  <si>
    <t>СП Устройство покрытий дорожек, тротуаров, мостовых и площадок и прочее</t>
  </si>
  <si>
    <t>Пр/774-021.1, Приказ № 774/пр от 11.12.2020 п.16</t>
  </si>
  <si>
    <t>НР Устройство покрытий дорожек, тротуаров, мостовых и площадок и прочее</t>
  </si>
  <si>
    <t>Пр/812-021.1-1, Приказ № 812/пр от 21.12.2020 п.25</t>
  </si>
  <si>
    <t>Лотки водоотводные автодорожные из композиционных полимерных материалов в комплекте с решетками (крышками)</t>
  </si>
  <si>
    <t>11.3.04.05</t>
  </si>
  <si>
    <t>Устройство водоотводных лотков из композиционных полимерных материалов: весом до 10 кг/м в комплекте с решеткой (крышкой) на подготовленные основания</t>
  </si>
  <si>
    <t>100 м</t>
  </si>
  <si>
    <t>ФЕР27-07-009-01</t>
  </si>
  <si>
    <t>Водоотводные лотки</t>
  </si>
  <si>
    <t>Камни бортовые БР 100.30.15, бетон В30 (М400), объем 0,043 м3</t>
  </si>
  <si>
    <t>ФССЦ-05.2.03.03-0032</t>
  </si>
  <si>
    <t>СП Автомобильные дороги</t>
  </si>
  <si>
    <t>Пр/774-021.0, Приказ № 774/пр от 11.12.2020 п.16</t>
  </si>
  <si>
    <t>НР Автомобильные дороги</t>
  </si>
  <si>
    <t>Пр/812-021.0-1, Приказ № 812/пр от 21.12.2020 п.25</t>
  </si>
  <si>
    <t>Камни бортовые</t>
  </si>
  <si>
    <t>13.2.03.02</t>
  </si>
  <si>
    <t>М</t>
  </si>
  <si>
    <t>4</t>
  </si>
  <si>
    <t>Установка бортовых камней бетонных: при других видах покрытий</t>
  </si>
  <si>
    <t>ФЕР27-02-010-02</t>
  </si>
  <si>
    <t>Камни бортовые БР 100.20.8, бетон В22,5 (М300), объем 0,016 м3</t>
  </si>
  <si>
    <t>ФССЦ-05.2.03.03-0031</t>
  </si>
  <si>
    <t>45</t>
  </si>
  <si>
    <t>Раствор готовый кладочный, цементный, М100</t>
  </si>
  <si>
    <t>ФССЦ-04.3.01.09-0014</t>
  </si>
  <si>
    <t>44</t>
  </si>
  <si>
    <t>43</t>
  </si>
  <si>
    <t>Смеси бетонные тяжелого бетона (БСТ), класс В15 (М200)</t>
  </si>
  <si>
    <t>ФССЦ-04.1.02.05-0006</t>
  </si>
  <si>
    <t>42</t>
  </si>
  <si>
    <t>41</t>
  </si>
  <si>
    <t>40</t>
  </si>
  <si>
    <t>Установка бортовых камней</t>
  </si>
  <si>
    <t>т</t>
  </si>
  <si>
    <t>39</t>
  </si>
  <si>
    <t>Плитка тротуарная BESSER: "ВОЛНА", размер 208х104х80 мм, цветная на сером цементе</t>
  </si>
  <si>
    <t>м2</t>
  </si>
  <si>
    <t>ФССЦ-05.2.02.21-0006</t>
  </si>
  <si>
    <t>38</t>
  </si>
  <si>
    <t>Добавлять (уменьшать) на каждые 10 мм: к расценке 27-07-005-04</t>
  </si>
  <si>
    <t>м реза</t>
  </si>
  <si>
    <t>ФЕР27-07-005-06</t>
  </si>
  <si>
    <t>36</t>
  </si>
  <si>
    <t>Резка тротуарной плитки толщиной 70 мм: на отрезном станке</t>
  </si>
  <si>
    <t>ФЕР27-07-005-04</t>
  </si>
  <si>
    <t>35</t>
  </si>
  <si>
    <t>34</t>
  </si>
  <si>
    <t>Песок для строительных работ природный</t>
  </si>
  <si>
    <t>02.3.01.02</t>
  </si>
  <si>
    <t>П,Н</t>
  </si>
  <si>
    <t>ФЕР27-04-001-01</t>
  </si>
  <si>
    <t>ФССЦ-01.7.12.04-1008</t>
  </si>
  <si>
    <t>31</t>
  </si>
  <si>
    <t>Геотекстиль нетканый, поверхностной плотностью 550 г/м2</t>
  </si>
  <si>
    <t>01.7.12.05-1018</t>
  </si>
  <si>
    <t>Устройство прослойки из нетканого синтетического материала (НСМ) под покрытием из сборных железобетонных плит: сплошной</t>
  </si>
  <si>
    <t>ФЕР27-04-016-02</t>
  </si>
  <si>
    <t>30</t>
  </si>
  <si>
    <t>100 м2</t>
  </si>
  <si>
    <t>29</t>
  </si>
  <si>
    <t>26</t>
  </si>
  <si>
    <t>Устройство подстилающих и выравнивающих слоев оснований: из песка</t>
  </si>
  <si>
    <t>25</t>
  </si>
  <si>
    <t>Отмостка</t>
  </si>
  <si>
    <t>22</t>
  </si>
  <si>
    <t>20</t>
  </si>
  <si>
    <t>19</t>
  </si>
  <si>
    <t>17</t>
  </si>
  <si>
    <t>16</t>
  </si>
  <si>
    <t>15</t>
  </si>
  <si>
    <t>14</t>
  </si>
  <si>
    <t>13</t>
  </si>
  <si>
    <t>Тротуары  с  плиточным покрытием</t>
  </si>
  <si>
    <t>Раздел 2. СМР</t>
  </si>
  <si>
    <t xml:space="preserve">  Итого по разделу 1 Демонтажные работы</t>
  </si>
  <si>
    <t>Итоги по разделу 1 Демонтажные работы :</t>
  </si>
  <si>
    <t>Перевозка грузов автомобилями-самосвалами грузоподъемностью 10 т работающих вне карьера на расстояние: I класс груза до 40 км</t>
  </si>
  <si>
    <t>1 т груза</t>
  </si>
  <si>
    <t>ФССЦпг-03-21-01-040</t>
  </si>
  <si>
    <t>12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</si>
  <si>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</si>
  <si>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ФССЦпг-01-01-01-043</t>
  </si>
  <si>
    <t>11</t>
  </si>
  <si>
    <t>СП Благоустройство (ремонтно-строительные)</t>
  </si>
  <si>
    <t>Пр/774-102.0</t>
  </si>
  <si>
    <t>НР Благоустройство (ремонтно-строительные)</t>
  </si>
  <si>
    <t>Пр/812-102.0-1</t>
  </si>
  <si>
    <t>Разборка покрытий и оснований: щебеночных (подстилающие слои из песка и щебня)</t>
  </si>
  <si>
    <t>ФЕРр68-12-2</t>
  </si>
  <si>
    <t>9</t>
  </si>
  <si>
    <t>Разборка бортовых камней: на бетонном основании</t>
  </si>
  <si>
    <t>ФЕРр68-14-1</t>
  </si>
  <si>
    <t>7</t>
  </si>
  <si>
    <t>Разборка асфальтобетонных покрытий тротуаров толщиной до 4 см: с помощью молотков отбойных пневматических</t>
  </si>
  <si>
    <t>ФЕРр68-13-2</t>
  </si>
  <si>
    <t>5</t>
  </si>
  <si>
    <t>Tpomyap,  площадка  (асфальтобетон)</t>
  </si>
  <si>
    <t>ФЕРр68-20-1</t>
  </si>
  <si>
    <t>Tpomyap,  площадка  (мощение  тротуарной  плиткой)</t>
  </si>
  <si>
    <t>Раздел 1. Демонтажные работы</t>
  </si>
  <si>
    <t>коэффициенты</t>
  </si>
  <si>
    <t>на единицу</t>
  </si>
  <si>
    <t>всего с учетом коэффициентов</t>
  </si>
  <si>
    <t>Сметная стоимость в текущем уровне цен, руб.</t>
  </si>
  <si>
    <t>Индексы</t>
  </si>
  <si>
    <t>Сметная стоимость в базисном уровне цен (в текущем уровне цен (гр. 8) для ресурсов, отсутствующих в ФРСН), руб.</t>
  </si>
  <si>
    <t>Количество</t>
  </si>
  <si>
    <t>Единица измерения</t>
  </si>
  <si>
    <t>Наименование работ и затрат</t>
  </si>
  <si>
    <t xml:space="preserve">  </t>
  </si>
  <si>
    <t>тыс.руб.</t>
  </si>
  <si>
    <t>(0)</t>
  </si>
  <si>
    <t>чел.час.</t>
  </si>
  <si>
    <t>Нормативные затраты труда машинистов</t>
  </si>
  <si>
    <t>Нормативные затраты труда рабочих</t>
  </si>
  <si>
    <t>Средства на оплату труда рабочих</t>
  </si>
  <si>
    <t>строительных работ</t>
  </si>
  <si>
    <t>в том числе:</t>
  </si>
  <si>
    <t xml:space="preserve">Сметная стоимость </t>
  </si>
  <si>
    <t xml:space="preserve">Составлен(а) в текущем (базисном) уровне цен </t>
  </si>
  <si>
    <t>(проектная и (или) иная техническая документация)</t>
  </si>
  <si>
    <t>Основание</t>
  </si>
  <si>
    <t>методом</t>
  </si>
  <si>
    <t>базисно-индексным</t>
  </si>
  <si>
    <t xml:space="preserve">Составлен </t>
  </si>
  <si>
    <t xml:space="preserve"> (наименование работ и затрат)</t>
  </si>
  <si>
    <t>Благоустройство  прилегающей  территории объекта  капитального  строительства  МБОУ «Школа  №  107»,  по  адресу:  г.  Ростов-на-Дону,  пр.  Королева,  15/4</t>
  </si>
  <si>
    <t>ЛОКАЛЬНЫЙ СМЕТНЫЙ РАСЧЕТ (СМЕТА) № 07-01-01</t>
  </si>
  <si>
    <t>(наименование объекта капитального строительства)</t>
  </si>
  <si>
    <t>МБОУ «Школа  №  107»,  по  адресу:  г.  Ростов-на-Дону,  пр.  Королева,  15/4»</t>
  </si>
  <si>
    <t xml:space="preserve">Наименование зоны субъекта Российской Федерации </t>
  </si>
  <si>
    <t>61. Ростовская область</t>
  </si>
  <si>
    <t xml:space="preserve">Наименование субъекта Российской Федерации 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</si>
  <si>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№ 1452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</si>
  <si>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</si>
  <si>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расчета индексов изменения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</si>
  <si>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Приказ Минстроя России от 30 марта 2020 г. № 172/пр, Приказ Минстроя России от 01 июня 2020 г. № 294/пр, Приказ Минстроя России от 30 июня 2020 г. № 352/пр, Приказ Минстроя России от 20 октября 2020 г. № 636/пр, Приказ Минстроя России от 09 февраля 2021 г. № 51/пр, Приказ Минстроя России от 24 мая 2021 г. № 321/пр, Приказ Минстроя России от 24 июня 2021 г. № 408/пр, Приказ Минстроя России от 14 октября 2021 г. № 746/пр, Приказ Минстроя России от 20 декабря 2021 г. № 962/пр;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</t>
  </si>
  <si>
    <t xml:space="preserve">Реквизиты приказа Минстроя России об утверждении дополнений и изменений к сметным нормативам </t>
  </si>
  <si>
    <t>Приказ Минстроя России от 26.12.2019 № 876/пр; Приказ Минстроя России от 04.08.2020 № 421/пр; Приказ Минстроя России от 21.12.2020 № 812/пр; Приказ Минстроя России от 11.12.2020 № 774/пр</t>
  </si>
  <si>
    <t xml:space="preserve">Наименование редакции сметных нормативов  </t>
  </si>
  <si>
    <t>ГРАНД-Смета, версия 2023.1</t>
  </si>
  <si>
    <t>Наименование программного продукта</t>
  </si>
  <si>
    <t>"____" ________________ 2023 года</t>
  </si>
  <si>
    <t>УТВЕРЖДАЮ:</t>
  </si>
  <si>
    <t>СОГЛАСОВАНО:</t>
  </si>
  <si>
    <t>Утверждено приказом № 421 от 4 августа 2020 г. Минстроя РФ в редакции приказа № 557 от 7 июля 2022 г.</t>
  </si>
  <si>
    <t>Приложение № 2</t>
  </si>
  <si>
    <t>(Озеленение. Защитные лесонасаждения)</t>
  </si>
  <si>
    <t>СП Озеленение. Защитные лесонасаждения</t>
  </si>
  <si>
    <t>Пр/774-041.0, Приказ № 774/пр от 11.12.2020 п.16</t>
  </si>
  <si>
    <t>НР Озеленение. Защитные лесонасаждения</t>
  </si>
  <si>
    <t>Пр/812-041.0-1, Приказ № 812/пр от 21.12.2020 п.25</t>
  </si>
  <si>
    <t>10</t>
  </si>
  <si>
    <t>Семена трав: райграс</t>
  </si>
  <si>
    <t>ФССЦ-16.2.02.07-0151</t>
  </si>
  <si>
    <t>Семена трав: мятлик</t>
  </si>
  <si>
    <t>ФССЦ-16.2.02.07-0121</t>
  </si>
  <si>
    <t>8</t>
  </si>
  <si>
    <t>Семена трав: овсяница</t>
  </si>
  <si>
    <t>ФССЦ-16.2.02.07-0131</t>
  </si>
  <si>
    <t>Семена газонных трав</t>
  </si>
  <si>
    <t>16.2.02.07</t>
  </si>
  <si>
    <t>Посев газонов партерных, мавританских и обыкновенных вручную</t>
  </si>
  <si>
    <t>ФЕР47-01-046-06</t>
  </si>
  <si>
    <t>6</t>
  </si>
  <si>
    <t>Подготовка почвы для устройства партерного и обыкновенного газона с внесением растительной земли слоем 15 см: вручную</t>
  </si>
  <si>
    <t>ФЕР47-01-046-04</t>
  </si>
  <si>
    <t>Раздел 1. Озеленение</t>
  </si>
  <si>
    <t>Ведомость объемов работ</t>
  </si>
  <si>
    <t>ЛОКАЛЬНЫЙ СМЕТНЫЙ РАСЧЕТ (СМЕТА) № 07-01-02</t>
  </si>
  <si>
    <t>Урна переворачивающаяся из стального листа, на ножках из стальной трубы, окрашенная, размер 1100х485х235 мм</t>
  </si>
  <si>
    <t>ФССЦ-15.2.03.06-0013</t>
  </si>
  <si>
    <t>Скамья бульварная со спинкой и без подлокотников БС-4</t>
  </si>
  <si>
    <t>ФССЦ-15.2.03.04-0016</t>
  </si>
  <si>
    <t>100 шт</t>
  </si>
  <si>
    <t>Раздел 1. МАФ</t>
  </si>
  <si>
    <t>ЛОКАЛЬНЫЙ СМЕТНЫЙ РАСЧЕТ (СМЕТА) № 07-02-03</t>
  </si>
  <si>
    <t xml:space="preserve">___________   </t>
  </si>
  <si>
    <t>Всего</t>
  </si>
  <si>
    <t>Tpomyapы подстилающие слои</t>
  </si>
  <si>
    <t>Итого</t>
  </si>
  <si>
    <t xml:space="preserve"> бортовые камни (на бетоне)</t>
  </si>
  <si>
    <t>асфальтобетон  (толщина 0,04м)</t>
  </si>
  <si>
    <t>тротуары и дорожки из плит (толщина 0,08м)</t>
  </si>
  <si>
    <t>Масса т</t>
  </si>
  <si>
    <t>Удельная плотность т/м3</t>
  </si>
  <si>
    <t>объем м3</t>
  </si>
  <si>
    <t>наименование</t>
  </si>
  <si>
    <t>Расчет мусора</t>
  </si>
  <si>
    <t>Разборка тротуаров и дорожек из плит с их отноской и укладкой в штабель</t>
  </si>
  <si>
    <t>Эйхер Ю.П.</t>
  </si>
  <si>
    <t>(Строительные металлические конструкции)</t>
  </si>
  <si>
    <t>Болты анкерные с гайкой, диаметр 16 мм, длина 110 мм</t>
  </si>
  <si>
    <t>ФССЦ-01.7.15.02-0042</t>
  </si>
  <si>
    <t>СП Строительные металлические конструкции</t>
  </si>
  <si>
    <t>Пр/774-009.0, Приказ № 774/пр от 11.12.2020 п.16</t>
  </si>
  <si>
    <t>НР Строительные металлические конструкции</t>
  </si>
  <si>
    <t>Пр/812-009.0-1, Приказ № 812/пр от 21.12.2020 п.25</t>
  </si>
  <si>
    <t>Болты с гайками и шайбами строительные</t>
  </si>
  <si>
    <t>01.7.15.03-0042</t>
  </si>
  <si>
    <t>Объем=5*4/100</t>
  </si>
  <si>
    <t>Постановка болтов: строительных с гайками и шайбами</t>
  </si>
  <si>
    <t>ФЕР09-05-003-01</t>
  </si>
  <si>
    <t>(0,02)</t>
  </si>
  <si>
    <t>(3,51)</t>
  </si>
  <si>
    <t>1 квартал 2023 г.</t>
  </si>
  <si>
    <t>2 квартал 2023 г. (01.01.2000 г.)</t>
  </si>
  <si>
    <t>Письмо Министерства строительства, архитектуры и территориального развития Ростовской области от
22.05,2023 № 26/2917</t>
  </si>
  <si>
    <t>Объем=0,18*1,5*1000</t>
  </si>
  <si>
    <t>Щебень из плотных горных пород</t>
  </si>
  <si>
    <t>02.2.05.04</t>
  </si>
  <si>
    <t>Устройство подстилающих и выравнивающих слоев оснований: из щебня</t>
  </si>
  <si>
    <t>ФЕР27-04-001-04</t>
  </si>
  <si>
    <t>Планировка площадей: механизированным способом, группа грунтов 2</t>
  </si>
  <si>
    <t>ФЕР01-02-027-02</t>
  </si>
  <si>
    <t>Лотки водоотводные пластиковые, номинальный диаметр отверстий (DN) 100, размер 1000х145х60 мм</t>
  </si>
  <si>
    <t>ФССЦ-11.3.04.05-0051</t>
  </si>
  <si>
    <t>СП Бетонные и железобетонные монолитные конструкции и работы в строительстве</t>
  </si>
  <si>
    <t>Пр/774-006.0, Приказ № 774/пр от 11.12.2020 п.16</t>
  </si>
  <si>
    <t>НР Бетонные и железобетонные монолитные конструкции и работы в строительстве</t>
  </si>
  <si>
    <t>Пр/812-006.0-1, Приказ № 812/пр от 21.12.2020 п.25</t>
  </si>
  <si>
    <t>Смеси бетонные тяжелого бетона</t>
  </si>
  <si>
    <t>04.1.02.05</t>
  </si>
  <si>
    <t>Устройство бетонной подготовки</t>
  </si>
  <si>
    <t>ФЕР06-01-001-01</t>
  </si>
  <si>
    <t>Плиты бетонные тротуарные гладкие</t>
  </si>
  <si>
    <t>05.2.04.04</t>
  </si>
  <si>
    <t>Смеси цементно-песчаные</t>
  </si>
  <si>
    <t>04.3.02.13</t>
  </si>
  <si>
    <t>Устройство бетонных плитных тротуаров с заполнением швов: песком</t>
  </si>
  <si>
    <t>ФЕР27-07-003-02</t>
  </si>
  <si>
    <t>Песок природный для строительных: работ очень мелкий с крупностью зерен размером свыше 1,25 мм-до 5% по массе</t>
  </si>
  <si>
    <t>ФССЦ-02.3.01.02-0013</t>
  </si>
  <si>
    <t>Смеси пескоцементные с содержанием цемента до 67 %</t>
  </si>
  <si>
    <t>ФССЦ-04.3.02.13-0004</t>
  </si>
  <si>
    <t>05.05.2023 (01.01.2000)</t>
  </si>
  <si>
    <t>Формула, м3</t>
  </si>
  <si>
    <t>СВОДНЫЙ СМЕТНЫЙ РАСЧЕТ СТОИМОСТИ СТРОИТЕЛЬСТВА № ССРСС-01</t>
  </si>
  <si>
    <t>Составлен(а) в базисном  уровне цен  01.01.2000 г.</t>
  </si>
  <si>
    <t>СВОДНЫЙ СМЕТНЫЙ РАСЧЕТ СТОИМОСТИ СТРОИТЕЛЬСТВА № ССРСС-02</t>
  </si>
  <si>
    <t>Составлен(а) в текущем уровне цен 2 квартал 2023 г.</t>
  </si>
  <si>
    <t>Геомембрана, толщина 3,0 мм ( PLANTER Geo)</t>
  </si>
  <si>
    <t>Смесь асфальтобетонная</t>
  </si>
  <si>
    <t>ФЗ-117 от 25.12.2018 г.</t>
  </si>
  <si>
    <t>-</t>
  </si>
  <si>
    <t xml:space="preserve"> Директор ООО   «СТМ»                                                                А.В. Колпакова</t>
  </si>
  <si>
    <t xml:space="preserve">                                            Н.С.Голубева</t>
  </si>
  <si>
    <t>Сметчик                                                                                                  Ю.П.Эйхер</t>
  </si>
  <si>
    <t>Заказчик      Директор  МБОУ «Школа № 107»                                          С.С. Алтухов</t>
  </si>
  <si>
    <t>37</t>
  </si>
  <si>
    <t>33</t>
  </si>
  <si>
    <t>32</t>
  </si>
  <si>
    <t>24</t>
  </si>
  <si>
    <t>23</t>
  </si>
  <si>
    <t>21</t>
  </si>
  <si>
    <t>18</t>
  </si>
  <si>
    <t xml:space="preserve">                        Сметчик                                                                                                  Ю.П.Эйхер</t>
  </si>
  <si>
    <t>Сметчик                                                Эйхер Ю.П.</t>
  </si>
  <si>
    <t>ГИП                                              Голубева Н.С.</t>
  </si>
  <si>
    <t>сметчик                                                  Эйхер Ю.П.</t>
  </si>
  <si>
    <t>ГИП                                            Голубева Н.С.</t>
  </si>
  <si>
    <t>Составил    сметчик</t>
  </si>
  <si>
    <t>(1,33)</t>
  </si>
  <si>
    <t>(12,86)</t>
  </si>
  <si>
    <t>Объем=108,5*0,1/100</t>
  </si>
  <si>
    <t>Объем=10,85*1,1</t>
  </si>
  <si>
    <t>ФССЦ-02.2.05.04-1692</t>
  </si>
  <si>
    <t>Щебень М 600, фракция 10-20 мм, группа 2</t>
  </si>
  <si>
    <t>Устройство бетонной подготовки (отмостки)</t>
  </si>
  <si>
    <t>Объем=108,5*0,05/100</t>
  </si>
  <si>
    <t>(Бетонные и железобетонные монолитные конструкции и работы в строительстве)</t>
  </si>
  <si>
    <t>ФССЦ-08.1.02.17-0100</t>
  </si>
  <si>
    <t>Сетка сварная из арматурной проволоки без покрытия, диаметр проволоки 5,0 мм, размер ячейки 200х200 мм</t>
  </si>
  <si>
    <t>ФССЦ-04.2.01.01-0048</t>
  </si>
  <si>
    <t>Смеси асфальтобетонные плотные мелкозернистые тип Б марка I</t>
  </si>
  <si>
    <t>46</t>
  </si>
  <si>
    <t xml:space="preserve"> Письмо заказчика от 04.05.2023 г. №97</t>
  </si>
  <si>
    <t>249*0,016</t>
  </si>
  <si>
    <t>25*0,043</t>
  </si>
  <si>
    <t>108,5*0,04</t>
  </si>
  <si>
    <t>Объем=0,1494*0,33</t>
  </si>
  <si>
    <t>Объем=14,691*0,86</t>
  </si>
  <si>
    <t>659,8*0,15</t>
  </si>
  <si>
    <t>551,3*0,08</t>
  </si>
  <si>
    <t>подстилающие слои из песка и щебня  S=659,8м2(551,3+108,5) толщина =0,15м</t>
  </si>
  <si>
    <t>Объем=551,3*0,07</t>
  </si>
  <si>
    <t>Объем=165,39*1,1</t>
  </si>
  <si>
    <t>Объем=551,3*0,3/100</t>
  </si>
  <si>
    <t xml:space="preserve">Размещение строительного мусора  664,65 руб. за 1 м3 (НДС не облагается)    152,473*664,65/1000 </t>
  </si>
  <si>
    <t>Размещение строительного мусора  664,65 руб. за 1 м3 (НДС не облагается)     152,473*664,65/1000 /10,03</t>
  </si>
  <si>
    <t>Коэффициент к материалу К=1,667 (толщ. 5 см) МАТ=1,667 к расх.</t>
  </si>
  <si>
    <t>ФЕР27-07-001-04</t>
  </si>
  <si>
    <t>Объем=108,5*1,45/1000</t>
  </si>
  <si>
    <t>ФЕР06-03-004-12</t>
  </si>
  <si>
    <t>(171,3)</t>
  </si>
  <si>
    <t>Сводный сметный расчет сметной стоимостью 197,77 тыс. руб.</t>
  </si>
  <si>
    <t>04.2.01.01</t>
  </si>
  <si>
    <t>Устройство асфальтобетонных покрытий дорожек и тротуаров двухслойных: верхний слой из горячей асфальтобетонной смеси толщиной 3 см</t>
  </si>
  <si>
    <t>Арматура</t>
  </si>
  <si>
    <t>08.4.03.03</t>
  </si>
  <si>
    <t>Армирование подстилающих слоев и набетонок</t>
  </si>
  <si>
    <t>Объем=10,85*1,6</t>
  </si>
  <si>
    <t>(6,85)</t>
  </si>
  <si>
    <t xml:space="preserve">Ведомость объемов работ </t>
  </si>
  <si>
    <t>Сводный сметный расчет сметной стоимостью 2417,33 тыс. руб.</t>
  </si>
  <si>
    <t>Благоустройство    территории   МБОУ «Школа  №  107»,  по  адресу:  г.  Ростов-на-Дону,  пр-кт  Королева,  15/4</t>
  </si>
  <si>
    <t xml:space="preserve"> МБОУ «Школа  №  107»,  по  адресу:  г.  Ростов-на-Дону,  пр-кт  Королева,  15/4»</t>
  </si>
  <si>
    <t>МБОУ «Школа  №  107»,  по  адресу:  г.  Ростов-на-Дону,  пр-кт   Королева,  15/4»</t>
  </si>
  <si>
    <t>сметчик                                                Эйхер Ю.П.</t>
  </si>
  <si>
    <t>ГИП                                           Голубева Н.С.</t>
  </si>
  <si>
    <t>МБОУ «Школа  №  107»,  по  адресу:  г.  Ростов-на-Дону,  пр-кт  Королева,  15/4»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</si>
</sst>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"/>
    <numFmt numFmtId="166" formatCode="0.0000"/>
    <numFmt numFmtId="167" formatCode="0.000000"/>
    <numFmt numFmtId="168" formatCode="0.000"/>
    <numFmt numFmtId="169" formatCode="0.0000000"/>
  </numFmts>
  <fonts count="27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i/>
      <sz val="8"/>
      <color rgb="FF000000"/>
      <name val="Arial"/>
      <charset val="204"/>
    </font>
    <font>
      <sz val="8"/>
      <color rgb="FFFFFFFF"/>
      <name val="Arial"/>
      <charset val="204"/>
    </font>
    <font>
      <b/>
      <sz val="11"/>
      <color rgb="FF000000"/>
      <name val="Calibri"/>
      <family val="2"/>
      <charset val="204"/>
    </font>
    <font>
      <i/>
      <sz val="8"/>
      <color rgb="FF7F7F7F"/>
      <name val="Arial"/>
      <charset val="204"/>
    </font>
    <font>
      <b/>
      <i/>
      <sz val="8"/>
      <color rgb="FF7F7F7F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3" fillId="0" borderId="0"/>
    <xf numFmtId="0" fontId="2" fillId="0" borderId="0"/>
  </cellStyleXfs>
  <cellXfs count="30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9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1" fontId="4" fillId="0" borderId="9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4" fontId="4" fillId="0" borderId="9" xfId="0" applyNumberFormat="1" applyFont="1" applyBorder="1" applyAlignment="1">
      <alignment horizontal="right" vertical="top" wrapText="1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 vertical="top" wrapText="1"/>
    </xf>
    <xf numFmtId="4" fontId="11" fillId="0" borderId="9" xfId="0" applyNumberFormat="1" applyFont="1" applyBorder="1" applyAlignment="1">
      <alignment horizontal="right" vertical="top"/>
    </xf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2" fillId="0" borderId="0" xfId="1" applyFont="1"/>
    <xf numFmtId="0" fontId="12" fillId="0" borderId="0" xfId="1" applyFont="1" applyAlignment="1">
      <alignment wrapText="1"/>
    </xf>
    <xf numFmtId="0" fontId="15" fillId="0" borderId="0" xfId="1"/>
    <xf numFmtId="0" fontId="13" fillId="0" borderId="0" xfId="1" applyFont="1"/>
    <xf numFmtId="0" fontId="13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18" fillId="0" borderId="0" xfId="1" applyFont="1" applyAlignment="1">
      <alignment wrapText="1"/>
    </xf>
    <xf numFmtId="0" fontId="19" fillId="0" borderId="0" xfId="1" applyFont="1" applyAlignment="1">
      <alignment wrapText="1"/>
    </xf>
    <xf numFmtId="4" fontId="18" fillId="0" borderId="9" xfId="1" applyNumberFormat="1" applyFont="1" applyBorder="1" applyAlignment="1">
      <alignment horizontal="right" vertical="top"/>
    </xf>
    <xf numFmtId="4" fontId="18" fillId="0" borderId="9" xfId="1" applyNumberFormat="1" applyFont="1" applyBorder="1" applyAlignment="1">
      <alignment horizontal="right" vertical="top" wrapText="1"/>
    </xf>
    <xf numFmtId="0" fontId="18" fillId="0" borderId="9" xfId="1" applyFont="1" applyBorder="1"/>
    <xf numFmtId="4" fontId="12" fillId="0" borderId="9" xfId="1" applyNumberFormat="1" applyFont="1" applyBorder="1" applyAlignment="1">
      <alignment horizontal="right" vertical="top" wrapText="1"/>
    </xf>
    <xf numFmtId="0" fontId="12" fillId="0" borderId="9" xfId="1" applyFont="1" applyBorder="1" applyAlignment="1">
      <alignment horizontal="left" vertical="top" wrapText="1"/>
    </xf>
    <xf numFmtId="1" fontId="12" fillId="0" borderId="9" xfId="1" applyNumberFormat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3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6" fillId="0" borderId="0" xfId="1" applyFont="1"/>
    <xf numFmtId="0" fontId="16" fillId="0" borderId="0" xfId="1" applyFont="1" applyAlignment="1">
      <alignment horizontal="center"/>
    </xf>
    <xf numFmtId="0" fontId="16" fillId="0" borderId="0" xfId="1" applyFont="1" applyAlignment="1">
      <alignment vertical="top"/>
    </xf>
    <xf numFmtId="0" fontId="20" fillId="0" borderId="0" xfId="1" applyFont="1" applyAlignment="1">
      <alignment horizontal="center"/>
    </xf>
    <xf numFmtId="0" fontId="17" fillId="0" borderId="0" xfId="1" applyFont="1"/>
    <xf numFmtId="0" fontId="13" fillId="0" borderId="0" xfId="1" applyFont="1" applyAlignment="1">
      <alignment horizontal="right"/>
    </xf>
    <xf numFmtId="4" fontId="12" fillId="0" borderId="0" xfId="1" applyNumberFormat="1" applyFont="1"/>
    <xf numFmtId="49" fontId="4" fillId="0" borderId="11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/>
    <xf numFmtId="4" fontId="0" fillId="0" borderId="0" xfId="0" applyNumberFormat="1"/>
    <xf numFmtId="164" fontId="11" fillId="0" borderId="2" xfId="0" applyNumberFormat="1" applyFont="1" applyBorder="1" applyAlignment="1">
      <alignment horizontal="center" vertical="top" wrapText="1"/>
    </xf>
    <xf numFmtId="49" fontId="5" fillId="0" borderId="0" xfId="0" applyNumberFormat="1" applyFont="1"/>
    <xf numFmtId="49" fontId="4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" fontId="5" fillId="0" borderId="1" xfId="0" applyNumberFormat="1" applyFont="1" applyBorder="1"/>
    <xf numFmtId="0" fontId="5" fillId="0" borderId="0" xfId="0" applyFont="1" applyAlignment="1">
      <alignment vertical="center" wrapText="1"/>
    </xf>
    <xf numFmtId="4" fontId="5" fillId="0" borderId="0" xfId="0" applyNumberFormat="1" applyFont="1"/>
    <xf numFmtId="0" fontId="7" fillId="0" borderId="0" xfId="0" applyFont="1"/>
    <xf numFmtId="49" fontId="5" fillId="0" borderId="1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right" vertical="top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2" fontId="4" fillId="0" borderId="0" xfId="0" applyNumberFormat="1" applyFont="1" applyAlignment="1">
      <alignment horizontal="center" vertical="top" wrapText="1"/>
    </xf>
    <xf numFmtId="49" fontId="22" fillId="0" borderId="11" xfId="0" applyNumberFormat="1" applyFont="1" applyBorder="1" applyAlignment="1">
      <alignment horizontal="right" vertical="top" wrapText="1"/>
    </xf>
    <xf numFmtId="49" fontId="22" fillId="0" borderId="0" xfId="0" applyNumberFormat="1" applyFont="1" applyAlignment="1">
      <alignment horizontal="right" vertical="top" wrapText="1"/>
    </xf>
    <xf numFmtId="49" fontId="22" fillId="0" borderId="0" xfId="0" applyNumberFormat="1" applyFont="1" applyAlignment="1">
      <alignment horizontal="center" vertical="top" wrapText="1"/>
    </xf>
    <xf numFmtId="1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10" xfId="0" applyFont="1" applyBorder="1" applyAlignment="1">
      <alignment horizontal="right" vertical="top" wrapText="1"/>
    </xf>
    <xf numFmtId="49" fontId="4" fillId="0" borderId="11" xfId="0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center" vertical="top" wrapText="1"/>
    </xf>
    <xf numFmtId="168" fontId="4" fillId="0" borderId="0" xfId="0" applyNumberFormat="1" applyFont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right" vertical="top" wrapText="1"/>
    </xf>
    <xf numFmtId="2" fontId="4" fillId="0" borderId="12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center" vertical="top" wrapText="1"/>
    </xf>
    <xf numFmtId="49" fontId="11" fillId="0" borderId="11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right" vertical="top" wrapText="1"/>
    </xf>
    <xf numFmtId="2" fontId="11" fillId="0" borderId="12" xfId="0" applyNumberFormat="1" applyFont="1" applyBorder="1" applyAlignment="1">
      <alignment horizontal="right" vertical="top" wrapText="1"/>
    </xf>
    <xf numFmtId="1" fontId="11" fillId="0" borderId="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2" xfId="0" applyNumberFormat="1" applyFont="1" applyBorder="1" applyAlignment="1">
      <alignment horizontal="right" vertical="top" wrapText="1"/>
    </xf>
    <xf numFmtId="49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4" fillId="0" borderId="13" xfId="0" applyNumberFormat="1" applyFont="1" applyBorder="1"/>
    <xf numFmtId="49" fontId="11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center" vertical="top"/>
    </xf>
    <xf numFmtId="0" fontId="11" fillId="0" borderId="12" xfId="0" applyFont="1" applyBorder="1" applyAlignment="1">
      <alignment horizontal="right" vertical="top"/>
    </xf>
    <xf numFmtId="49" fontId="4" fillId="0" borderId="11" xfId="0" applyNumberFormat="1" applyFont="1" applyBorder="1"/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4" fontId="4" fillId="0" borderId="10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2" fontId="4" fillId="0" borderId="10" xfId="0" applyNumberFormat="1" applyFont="1" applyBorder="1" applyAlignment="1">
      <alignment horizontal="right" vertical="top"/>
    </xf>
    <xf numFmtId="49" fontId="11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4" fontId="11" fillId="0" borderId="10" xfId="0" applyNumberFormat="1" applyFont="1" applyBorder="1" applyAlignment="1">
      <alignment horizontal="right" vertical="top"/>
    </xf>
    <xf numFmtId="2" fontId="11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right" vertical="top"/>
    </xf>
    <xf numFmtId="49" fontId="4" fillId="0" borderId="2" xfId="0" applyNumberFormat="1" applyFont="1" applyBorder="1"/>
    <xf numFmtId="0" fontId="4" fillId="0" borderId="2" xfId="0" applyFont="1" applyBorder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49" fontId="4" fillId="0" borderId="0" xfId="0" applyNumberFormat="1" applyFont="1"/>
    <xf numFmtId="0" fontId="1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vertical="top" wrapText="1"/>
    </xf>
    <xf numFmtId="49" fontId="23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0" xfId="0" applyNumberFormat="1" applyFont="1" applyAlignment="1">
      <alignment wrapText="1"/>
    </xf>
    <xf numFmtId="0" fontId="4" fillId="0" borderId="1" xfId="0" applyFont="1" applyBorder="1"/>
    <xf numFmtId="49" fontId="11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/>
    </xf>
    <xf numFmtId="0" fontId="2" fillId="0" borderId="0" xfId="3"/>
    <xf numFmtId="0" fontId="0" fillId="0" borderId="0" xfId="0" applyAlignment="1">
      <alignment horizontal="right" wrapText="1"/>
    </xf>
    <xf numFmtId="0" fontId="14" fillId="0" borderId="0" xfId="3" applyFont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right" wrapText="1"/>
    </xf>
    <xf numFmtId="0" fontId="0" fillId="0" borderId="6" xfId="0" applyBorder="1" applyAlignment="1">
      <alignment horizontal="right" vertical="center" wrapText="1"/>
    </xf>
    <xf numFmtId="4" fontId="18" fillId="0" borderId="9" xfId="1" applyNumberFormat="1" applyFont="1" applyBorder="1" applyAlignment="1">
      <alignment horizontal="center" vertical="top" wrapText="1"/>
    </xf>
    <xf numFmtId="4" fontId="11" fillId="0" borderId="9" xfId="0" applyNumberFormat="1" applyFont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4" fontId="11" fillId="2" borderId="9" xfId="0" applyNumberFormat="1" applyFont="1" applyFill="1" applyBorder="1" applyAlignment="1">
      <alignment horizontal="center" vertical="top" wrapText="1"/>
    </xf>
    <xf numFmtId="4" fontId="4" fillId="2" borderId="9" xfId="0" applyNumberFormat="1" applyFont="1" applyFill="1" applyBorder="1" applyAlignment="1">
      <alignment horizontal="right" vertical="top" wrapText="1"/>
    </xf>
    <xf numFmtId="0" fontId="11" fillId="2" borderId="9" xfId="0" applyFont="1" applyFill="1" applyBorder="1"/>
    <xf numFmtId="4" fontId="11" fillId="2" borderId="9" xfId="0" applyNumberFormat="1" applyFont="1" applyFill="1" applyBorder="1" applyAlignment="1">
      <alignment horizontal="right" vertical="top"/>
    </xf>
    <xf numFmtId="4" fontId="11" fillId="2" borderId="9" xfId="0" applyNumberFormat="1" applyFont="1" applyFill="1" applyBorder="1" applyAlignment="1">
      <alignment horizontal="right" vertical="top" wrapText="1"/>
    </xf>
    <xf numFmtId="0" fontId="18" fillId="2" borderId="9" xfId="1" applyFont="1" applyFill="1" applyBorder="1"/>
    <xf numFmtId="4" fontId="18" fillId="2" borderId="9" xfId="1" applyNumberFormat="1" applyFont="1" applyFill="1" applyBorder="1" applyAlignment="1">
      <alignment horizontal="right" vertical="top" wrapText="1"/>
    </xf>
    <xf numFmtId="4" fontId="18" fillId="2" borderId="9" xfId="1" applyNumberFormat="1" applyFont="1" applyFill="1" applyBorder="1" applyAlignment="1">
      <alignment horizontal="right" vertical="top"/>
    </xf>
    <xf numFmtId="0" fontId="4" fillId="2" borderId="0" xfId="0" applyFont="1" applyFill="1"/>
    <xf numFmtId="0" fontId="13" fillId="0" borderId="0" xfId="0" applyFont="1" applyAlignment="1">
      <alignment horizontal="left" vertical="top"/>
    </xf>
    <xf numFmtId="0" fontId="13" fillId="0" borderId="0" xfId="0" applyFont="1"/>
    <xf numFmtId="0" fontId="13" fillId="0" borderId="1" xfId="0" applyFont="1" applyBorder="1" applyAlignment="1">
      <alignment horizontal="left" vertical="top"/>
    </xf>
    <xf numFmtId="0" fontId="15" fillId="0" borderId="0" xfId="0" applyFont="1" applyAlignment="1">
      <alignment horizontal="right" wrapText="1"/>
    </xf>
    <xf numFmtId="4" fontId="4" fillId="0" borderId="2" xfId="0" applyNumberFormat="1" applyFont="1" applyBorder="1" applyAlignment="1">
      <alignment horizontal="right" vertical="top" wrapText="1"/>
    </xf>
    <xf numFmtId="165" fontId="4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right" vertical="top" wrapText="1"/>
    </xf>
    <xf numFmtId="168" fontId="11" fillId="0" borderId="2" xfId="0" applyNumberFormat="1" applyFont="1" applyBorder="1" applyAlignment="1">
      <alignment horizontal="center" vertical="top" wrapText="1"/>
    </xf>
    <xf numFmtId="168" fontId="22" fillId="0" borderId="0" xfId="0" applyNumberFormat="1" applyFont="1" applyAlignment="1">
      <alignment horizontal="center" vertical="top" wrapText="1"/>
    </xf>
    <xf numFmtId="4" fontId="4" fillId="0" borderId="1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0" fontId="1" fillId="0" borderId="0" xfId="3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166" fontId="11" fillId="0" borderId="2" xfId="0" applyNumberFormat="1" applyFont="1" applyBorder="1" applyAlignment="1">
      <alignment horizontal="center" vertical="top" wrapText="1"/>
    </xf>
    <xf numFmtId="166" fontId="4" fillId="0" borderId="0" xfId="0" applyNumberFormat="1" applyFont="1" applyAlignment="1">
      <alignment horizontal="center" vertical="top" wrapText="1"/>
    </xf>
    <xf numFmtId="167" fontId="4" fillId="0" borderId="0" xfId="0" applyNumberFormat="1" applyFont="1" applyAlignment="1">
      <alignment horizontal="center" vertical="top" wrapText="1"/>
    </xf>
    <xf numFmtId="2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166" fontId="22" fillId="0" borderId="0" xfId="0" applyNumberFormat="1" applyFont="1" applyAlignment="1">
      <alignment horizontal="center" vertical="top" wrapText="1"/>
    </xf>
    <xf numFmtId="167" fontId="11" fillId="0" borderId="2" xfId="0" applyNumberFormat="1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 vertical="top" wrapText="1"/>
    </xf>
    <xf numFmtId="169" fontId="11" fillId="0" borderId="2" xfId="0" applyNumberFormat="1" applyFont="1" applyBorder="1" applyAlignment="1">
      <alignment horizontal="center" vertical="top" wrapText="1"/>
    </xf>
    <xf numFmtId="169" fontId="22" fillId="0" borderId="0" xfId="0" applyNumberFormat="1" applyFont="1" applyAlignment="1">
      <alignment horizontal="center" vertical="top" wrapText="1"/>
    </xf>
    <xf numFmtId="49" fontId="4" fillId="0" borderId="11" xfId="0" applyNumberFormat="1" applyFont="1" applyBorder="1" applyAlignment="1">
      <alignment vertical="center" wrapText="1"/>
    </xf>
    <xf numFmtId="0" fontId="24" fillId="0" borderId="9" xfId="0" applyFont="1" applyBorder="1"/>
    <xf numFmtId="168" fontId="24" fillId="0" borderId="9" xfId="0" applyNumberFormat="1" applyFont="1" applyBorder="1"/>
    <xf numFmtId="169" fontId="4" fillId="0" borderId="0" xfId="0" applyNumberFormat="1" applyFont="1" applyAlignment="1">
      <alignment horizontal="center" vertical="top" wrapText="1"/>
    </xf>
    <xf numFmtId="167" fontId="22" fillId="0" borderId="0" xfId="0" applyNumberFormat="1" applyFont="1" applyAlignment="1">
      <alignment horizontal="center" vertical="top" wrapText="1"/>
    </xf>
    <xf numFmtId="0" fontId="16" fillId="0" borderId="2" xfId="1" applyFont="1" applyBorder="1" applyAlignment="1">
      <alignment horizontal="center" vertical="top"/>
    </xf>
    <xf numFmtId="0" fontId="13" fillId="0" borderId="0" xfId="1" applyFont="1" applyAlignment="1">
      <alignment horizontal="left"/>
    </xf>
    <xf numFmtId="0" fontId="19" fillId="0" borderId="4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right" vertical="top" wrapText="1"/>
    </xf>
    <xf numFmtId="0" fontId="18" fillId="0" borderId="6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0" xfId="1" applyFont="1" applyAlignment="1">
      <alignment horizontal="center" wrapText="1"/>
    </xf>
    <xf numFmtId="0" fontId="13" fillId="0" borderId="1" xfId="1" applyFont="1" applyBorder="1" applyAlignment="1">
      <alignment horizontal="left" wrapText="1"/>
    </xf>
    <xf numFmtId="0" fontId="16" fillId="0" borderId="2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7" fillId="0" borderId="4" xfId="1" applyFont="1" applyBorder="1" applyAlignment="1">
      <alignment horizontal="right" vertical="top" wrapText="1"/>
    </xf>
    <xf numFmtId="0" fontId="17" fillId="0" borderId="6" xfId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6" fillId="0" borderId="2" xfId="0" applyFont="1" applyBorder="1" applyAlignment="1">
      <alignment horizontal="center" vertical="top"/>
    </xf>
    <xf numFmtId="49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0" fillId="0" borderId="0" xfId="0"/>
    <xf numFmtId="0" fontId="11" fillId="2" borderId="4" xfId="0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19" fillId="2" borderId="4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6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right" vertical="top" wrapText="1"/>
    </xf>
    <xf numFmtId="0" fontId="17" fillId="2" borderId="6" xfId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6" xfId="0" applyFont="1" applyBorder="1" applyAlignment="1">
      <alignment horizontal="right" vertical="top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4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49" fontId="11" fillId="0" borderId="2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vertical="top"/>
    </xf>
    <xf numFmtId="0" fontId="5" fillId="0" borderId="5" xfId="0" applyFont="1" applyBorder="1" applyAlignment="1">
      <alignment horizontal="left" wrapText="1"/>
    </xf>
    <xf numFmtId="49" fontId="11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13" fillId="0" borderId="1" xfId="0" applyNumberFormat="1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2"/>
  <sheetViews>
    <sheetView tabSelected="1" view="pageBreakPreview" topLeftCell="A4" zoomScaleNormal="100" zoomScaleSheetLayoutView="100" workbookViewId="0">
      <selection activeCell="B16" sqref="B16:G16"/>
    </sheetView>
  </sheetViews>
  <sheetFormatPr defaultColWidth="9.140625" defaultRowHeight="11.25" customHeight="1" x14ac:dyDescent="0.2"/>
  <cols>
    <col min="1" max="1" width="6.7109375" style="22" customWidth="1"/>
    <col min="2" max="2" width="20.140625" style="22" customWidth="1"/>
    <col min="3" max="3" width="32.7109375" style="22" customWidth="1"/>
    <col min="4" max="8" width="13.42578125" style="22" customWidth="1"/>
    <col min="9" max="9" width="9.140625" style="22"/>
    <col min="10" max="10" width="86.42578125" style="23" hidden="1" customWidth="1"/>
    <col min="11" max="11" width="106.5703125" style="23" hidden="1" customWidth="1"/>
    <col min="12" max="12" width="126.7109375" style="23" hidden="1" customWidth="1"/>
    <col min="13" max="14" width="52.85546875" style="23" hidden="1" customWidth="1"/>
    <col min="15" max="16" width="53.7109375" style="23" hidden="1" customWidth="1"/>
    <col min="17" max="17" width="73" style="23" hidden="1" customWidth="1"/>
    <col min="18" max="18" width="53.7109375" style="23" hidden="1" customWidth="1"/>
    <col min="19" max="19" width="46.140625" style="23" hidden="1" customWidth="1"/>
    <col min="20" max="20" width="53.7109375" style="23" hidden="1" customWidth="1"/>
    <col min="21" max="16384" width="9.140625" style="22"/>
  </cols>
  <sheetData>
    <row r="1" spans="1:11" s="24" customFormat="1" ht="15" x14ac:dyDescent="0.25">
      <c r="H1" s="44" t="s">
        <v>0</v>
      </c>
    </row>
    <row r="2" spans="1:11" s="24" customFormat="1" ht="15" x14ac:dyDescent="0.25">
      <c r="A2" s="25"/>
      <c r="B2" s="25"/>
      <c r="C2" s="25"/>
      <c r="D2" s="25"/>
      <c r="E2" s="25"/>
      <c r="F2" s="25"/>
      <c r="G2" s="25"/>
      <c r="H2" s="44" t="s">
        <v>1</v>
      </c>
    </row>
    <row r="3" spans="1:11" s="24" customFormat="1" ht="15" x14ac:dyDescent="0.25">
      <c r="A3" s="25"/>
      <c r="B3" s="25"/>
      <c r="C3" s="25"/>
      <c r="D3" s="25"/>
      <c r="E3" s="25"/>
      <c r="F3" s="25"/>
      <c r="G3" s="25"/>
      <c r="H3" s="44"/>
    </row>
    <row r="4" spans="1:11" s="24" customFormat="1" ht="15" x14ac:dyDescent="0.25">
      <c r="A4" s="25"/>
      <c r="B4" s="25" t="s">
        <v>2</v>
      </c>
      <c r="C4" s="220" t="s">
        <v>444</v>
      </c>
      <c r="D4" s="220"/>
      <c r="E4" s="220"/>
      <c r="F4" s="220"/>
      <c r="G4" s="220"/>
      <c r="H4" s="25"/>
      <c r="J4" s="26" t="s">
        <v>3</v>
      </c>
    </row>
    <row r="5" spans="1:11" s="24" customFormat="1" ht="10.5" customHeight="1" x14ac:dyDescent="0.25">
      <c r="A5" s="25"/>
      <c r="B5" s="25"/>
      <c r="C5" s="221" t="s">
        <v>4</v>
      </c>
      <c r="D5" s="221"/>
      <c r="E5" s="221"/>
      <c r="F5" s="221"/>
      <c r="G5" s="221"/>
      <c r="H5" s="25"/>
    </row>
    <row r="6" spans="1:11" s="24" customFormat="1" ht="17.25" customHeight="1" x14ac:dyDescent="0.25">
      <c r="A6" s="25"/>
      <c r="B6" s="25" t="s">
        <v>5</v>
      </c>
      <c r="C6" s="37"/>
      <c r="D6" s="37"/>
      <c r="E6" s="37"/>
      <c r="F6" s="37"/>
      <c r="G6" s="37"/>
      <c r="H6" s="25"/>
    </row>
    <row r="7" spans="1:11" s="24" customFormat="1" ht="17.25" customHeight="1" x14ac:dyDescent="0.25">
      <c r="A7" s="25"/>
      <c r="B7" s="25"/>
      <c r="C7" s="37"/>
      <c r="D7" s="37"/>
      <c r="E7" s="37"/>
      <c r="F7" s="37"/>
      <c r="G7" s="37"/>
      <c r="H7" s="25"/>
    </row>
    <row r="8" spans="1:11" s="24" customFormat="1" ht="17.25" customHeight="1" x14ac:dyDescent="0.25">
      <c r="A8" s="25"/>
      <c r="B8" s="43" t="s">
        <v>442</v>
      </c>
      <c r="C8" s="37"/>
      <c r="D8" s="37"/>
      <c r="E8" s="37"/>
      <c r="F8" s="37"/>
      <c r="G8" s="37"/>
      <c r="H8" s="25"/>
    </row>
    <row r="9" spans="1:11" s="24" customFormat="1" ht="17.25" customHeight="1" x14ac:dyDescent="0.25">
      <c r="A9" s="25"/>
      <c r="B9" s="25"/>
      <c r="C9" s="222"/>
      <c r="D9" s="222"/>
      <c r="E9" s="222"/>
      <c r="F9" s="222"/>
      <c r="G9" s="222"/>
      <c r="H9" s="25"/>
    </row>
    <row r="10" spans="1:11" s="24" customFormat="1" ht="11.25" customHeight="1" x14ac:dyDescent="0.25">
      <c r="A10" s="42"/>
      <c r="B10" s="42"/>
      <c r="C10" s="221" t="s">
        <v>6</v>
      </c>
      <c r="D10" s="221"/>
      <c r="E10" s="221"/>
      <c r="F10" s="221"/>
      <c r="G10" s="221"/>
      <c r="H10" s="42"/>
    </row>
    <row r="11" spans="1:11" s="24" customFormat="1" ht="11.25" customHeight="1" x14ac:dyDescent="0.25">
      <c r="A11" s="42"/>
      <c r="B11" s="42"/>
      <c r="C11" s="37"/>
      <c r="D11" s="37"/>
      <c r="E11" s="37"/>
      <c r="F11" s="37"/>
      <c r="G11" s="37"/>
      <c r="H11" s="42"/>
    </row>
    <row r="12" spans="1:11" s="24" customFormat="1" ht="18" x14ac:dyDescent="0.25">
      <c r="A12" s="42"/>
      <c r="B12" s="223" t="s">
        <v>377</v>
      </c>
      <c r="C12" s="223"/>
      <c r="D12" s="223"/>
      <c r="E12" s="223"/>
      <c r="F12" s="223"/>
      <c r="G12" s="223"/>
      <c r="H12" s="42"/>
    </row>
    <row r="13" spans="1:11" s="24" customFormat="1" ht="11.25" customHeight="1" x14ac:dyDescent="0.25">
      <c r="A13" s="42"/>
      <c r="B13" s="42"/>
      <c r="C13" s="37"/>
      <c r="D13" s="37"/>
      <c r="E13" s="37"/>
      <c r="F13" s="37"/>
      <c r="G13" s="37"/>
      <c r="H13" s="42"/>
    </row>
    <row r="14" spans="1:11" s="24" customFormat="1" ht="11.25" customHeight="1" x14ac:dyDescent="0.25">
      <c r="A14" s="42"/>
      <c r="B14" s="42"/>
      <c r="C14" s="37"/>
      <c r="D14" s="37"/>
      <c r="E14" s="37"/>
      <c r="F14" s="37"/>
      <c r="G14" s="37"/>
      <c r="H14" s="42"/>
    </row>
    <row r="15" spans="1:11" s="24" customFormat="1" ht="11.25" customHeight="1" x14ac:dyDescent="0.25">
      <c r="A15" s="42"/>
      <c r="B15" s="42"/>
      <c r="C15" s="37"/>
      <c r="D15" s="37"/>
      <c r="E15" s="37"/>
      <c r="F15" s="37"/>
      <c r="G15" s="37"/>
      <c r="H15" s="42"/>
    </row>
    <row r="16" spans="1:11" s="24" customFormat="1" ht="23.25" x14ac:dyDescent="0.25">
      <c r="A16" s="26"/>
      <c r="B16" s="219" t="s">
        <v>443</v>
      </c>
      <c r="C16" s="219"/>
      <c r="D16" s="219"/>
      <c r="E16" s="219"/>
      <c r="F16" s="219"/>
      <c r="G16" s="219"/>
      <c r="H16" s="26"/>
      <c r="K16" s="26" t="s">
        <v>7</v>
      </c>
    </row>
    <row r="17" spans="1:13" s="24" customFormat="1" ht="13.5" customHeight="1" x14ac:dyDescent="0.25">
      <c r="A17" s="41"/>
      <c r="B17" s="206" t="s">
        <v>8</v>
      </c>
      <c r="C17" s="206"/>
      <c r="D17" s="206"/>
      <c r="E17" s="206"/>
      <c r="F17" s="206"/>
      <c r="G17" s="206"/>
      <c r="H17" s="41"/>
    </row>
    <row r="18" spans="1:13" s="24" customFormat="1" ht="9.75" customHeight="1" x14ac:dyDescent="0.25">
      <c r="A18" s="25"/>
      <c r="B18" s="25"/>
      <c r="C18" s="25"/>
      <c r="D18" s="40"/>
      <c r="E18" s="40"/>
      <c r="F18" s="40"/>
      <c r="G18" s="39"/>
      <c r="H18" s="39"/>
    </row>
    <row r="19" spans="1:13" s="24" customFormat="1" ht="15" x14ac:dyDescent="0.25">
      <c r="A19" s="38"/>
      <c r="B19" s="207" t="s">
        <v>378</v>
      </c>
      <c r="C19" s="207"/>
      <c r="D19" s="207"/>
      <c r="E19" s="207"/>
      <c r="F19" s="207"/>
      <c r="G19" s="207"/>
      <c r="H19" s="37"/>
    </row>
    <row r="20" spans="1:13" s="24" customFormat="1" ht="9.75" customHeight="1" x14ac:dyDescent="0.25">
      <c r="A20" s="25"/>
      <c r="B20" s="25"/>
      <c r="C20" s="25"/>
      <c r="D20" s="37"/>
      <c r="E20" s="37"/>
      <c r="F20" s="37"/>
      <c r="G20" s="37"/>
      <c r="H20" s="37"/>
    </row>
    <row r="21" spans="1:13" s="24" customFormat="1" ht="16.5" customHeight="1" x14ac:dyDescent="0.25">
      <c r="A21" s="213" t="s">
        <v>9</v>
      </c>
      <c r="B21" s="213" t="s">
        <v>10</v>
      </c>
      <c r="C21" s="213" t="s">
        <v>11</v>
      </c>
      <c r="D21" s="216" t="s">
        <v>12</v>
      </c>
      <c r="E21" s="217"/>
      <c r="F21" s="217"/>
      <c r="G21" s="217"/>
      <c r="H21" s="218"/>
    </row>
    <row r="22" spans="1:13" s="24" customFormat="1" ht="45.75" customHeight="1" x14ac:dyDescent="0.25">
      <c r="A22" s="214"/>
      <c r="B22" s="214"/>
      <c r="C22" s="214"/>
      <c r="D22" s="213" t="s">
        <v>13</v>
      </c>
      <c r="E22" s="213" t="s">
        <v>14</v>
      </c>
      <c r="F22" s="213" t="s">
        <v>15</v>
      </c>
      <c r="G22" s="213" t="s">
        <v>16</v>
      </c>
      <c r="H22" s="213" t="s">
        <v>17</v>
      </c>
    </row>
    <row r="23" spans="1:13" s="24" customFormat="1" ht="27.75" customHeight="1" x14ac:dyDescent="0.25">
      <c r="A23" s="215"/>
      <c r="B23" s="215"/>
      <c r="C23" s="215"/>
      <c r="D23" s="215"/>
      <c r="E23" s="215"/>
      <c r="F23" s="215"/>
      <c r="G23" s="215"/>
      <c r="H23" s="215"/>
    </row>
    <row r="24" spans="1:13" s="24" customFormat="1" ht="15" x14ac:dyDescent="0.25">
      <c r="A24" s="36">
        <v>1</v>
      </c>
      <c r="B24" s="36">
        <v>2</v>
      </c>
      <c r="C24" s="36">
        <v>3</v>
      </c>
      <c r="D24" s="36">
        <v>4</v>
      </c>
      <c r="E24" s="36">
        <v>5</v>
      </c>
      <c r="F24" s="36">
        <v>6</v>
      </c>
      <c r="G24" s="36">
        <v>7</v>
      </c>
      <c r="H24" s="36">
        <v>8</v>
      </c>
    </row>
    <row r="25" spans="1:13" s="24" customFormat="1" ht="15" x14ac:dyDescent="0.25">
      <c r="A25" s="208" t="s">
        <v>18</v>
      </c>
      <c r="B25" s="209"/>
      <c r="C25" s="209"/>
      <c r="D25" s="209"/>
      <c r="E25" s="209"/>
      <c r="F25" s="209"/>
      <c r="G25" s="209"/>
      <c r="H25" s="210"/>
      <c r="L25" s="29" t="s">
        <v>18</v>
      </c>
    </row>
    <row r="26" spans="1:13" s="24" customFormat="1" ht="23.25" x14ac:dyDescent="0.25">
      <c r="A26" s="32"/>
      <c r="B26" s="211" t="s">
        <v>19</v>
      </c>
      <c r="C26" s="212"/>
      <c r="D26" s="163" t="s">
        <v>382</v>
      </c>
      <c r="E26" s="163" t="s">
        <v>382</v>
      </c>
      <c r="F26" s="163" t="s">
        <v>382</v>
      </c>
      <c r="G26" s="163" t="s">
        <v>382</v>
      </c>
      <c r="H26" s="163" t="s">
        <v>382</v>
      </c>
      <c r="L26" s="29"/>
      <c r="M26" s="28" t="s">
        <v>19</v>
      </c>
    </row>
    <row r="27" spans="1:13" s="24" customFormat="1" ht="15" x14ac:dyDescent="0.25">
      <c r="A27" s="208" t="s">
        <v>20</v>
      </c>
      <c r="B27" s="209"/>
      <c r="C27" s="209"/>
      <c r="D27" s="209"/>
      <c r="E27" s="209"/>
      <c r="F27" s="209"/>
      <c r="G27" s="209"/>
      <c r="H27" s="210"/>
      <c r="L27" s="29" t="s">
        <v>20</v>
      </c>
      <c r="M27" s="28"/>
    </row>
    <row r="28" spans="1:13" s="24" customFormat="1" ht="23.25" x14ac:dyDescent="0.25">
      <c r="A28" s="32"/>
      <c r="B28" s="211" t="s">
        <v>21</v>
      </c>
      <c r="C28" s="212"/>
      <c r="D28" s="163" t="s">
        <v>382</v>
      </c>
      <c r="E28" s="163" t="s">
        <v>382</v>
      </c>
      <c r="F28" s="163" t="s">
        <v>382</v>
      </c>
      <c r="G28" s="163" t="s">
        <v>382</v>
      </c>
      <c r="H28" s="163" t="s">
        <v>382</v>
      </c>
      <c r="L28" s="29"/>
      <c r="M28" s="28" t="s">
        <v>21</v>
      </c>
    </row>
    <row r="29" spans="1:13" s="24" customFormat="1" ht="15" x14ac:dyDescent="0.25">
      <c r="A29" s="208" t="s">
        <v>22</v>
      </c>
      <c r="B29" s="209"/>
      <c r="C29" s="209"/>
      <c r="D29" s="209"/>
      <c r="E29" s="209"/>
      <c r="F29" s="209"/>
      <c r="G29" s="209"/>
      <c r="H29" s="210"/>
      <c r="L29" s="29" t="s">
        <v>22</v>
      </c>
      <c r="M29" s="28"/>
    </row>
    <row r="30" spans="1:13" s="24" customFormat="1" ht="23.25" x14ac:dyDescent="0.25">
      <c r="A30" s="32"/>
      <c r="B30" s="211" t="s">
        <v>23</v>
      </c>
      <c r="C30" s="212"/>
      <c r="D30" s="163" t="s">
        <v>382</v>
      </c>
      <c r="E30" s="163" t="s">
        <v>382</v>
      </c>
      <c r="F30" s="163" t="s">
        <v>382</v>
      </c>
      <c r="G30" s="163" t="s">
        <v>382</v>
      </c>
      <c r="H30" s="163" t="s">
        <v>382</v>
      </c>
      <c r="L30" s="29"/>
      <c r="M30" s="28" t="s">
        <v>23</v>
      </c>
    </row>
    <row r="31" spans="1:13" s="24" customFormat="1" ht="15" x14ac:dyDescent="0.25">
      <c r="A31" s="208" t="s">
        <v>24</v>
      </c>
      <c r="B31" s="209"/>
      <c r="C31" s="209"/>
      <c r="D31" s="209"/>
      <c r="E31" s="209"/>
      <c r="F31" s="209"/>
      <c r="G31" s="209"/>
      <c r="H31" s="210"/>
      <c r="L31" s="29" t="s">
        <v>24</v>
      </c>
      <c r="M31" s="28"/>
    </row>
    <row r="32" spans="1:13" s="24" customFormat="1" ht="15" x14ac:dyDescent="0.25">
      <c r="A32" s="32"/>
      <c r="B32" s="211" t="s">
        <v>25</v>
      </c>
      <c r="C32" s="212"/>
      <c r="D32" s="163" t="s">
        <v>382</v>
      </c>
      <c r="E32" s="163" t="s">
        <v>382</v>
      </c>
      <c r="F32" s="163" t="s">
        <v>382</v>
      </c>
      <c r="G32" s="163" t="s">
        <v>382</v>
      </c>
      <c r="H32" s="163" t="s">
        <v>382</v>
      </c>
      <c r="L32" s="29"/>
      <c r="M32" s="28" t="s">
        <v>25</v>
      </c>
    </row>
    <row r="33" spans="1:14" s="24" customFormat="1" ht="15" x14ac:dyDescent="0.25">
      <c r="A33" s="208" t="s">
        <v>26</v>
      </c>
      <c r="B33" s="209"/>
      <c r="C33" s="209"/>
      <c r="D33" s="209"/>
      <c r="E33" s="209"/>
      <c r="F33" s="209"/>
      <c r="G33" s="209"/>
      <c r="H33" s="210"/>
      <c r="L33" s="29" t="s">
        <v>26</v>
      </c>
      <c r="M33" s="28"/>
    </row>
    <row r="34" spans="1:14" s="24" customFormat="1" ht="15" x14ac:dyDescent="0.25">
      <c r="A34" s="32"/>
      <c r="B34" s="211" t="s">
        <v>27</v>
      </c>
      <c r="C34" s="212"/>
      <c r="D34" s="163" t="s">
        <v>382</v>
      </c>
      <c r="E34" s="163" t="s">
        <v>382</v>
      </c>
      <c r="F34" s="163" t="s">
        <v>382</v>
      </c>
      <c r="G34" s="163" t="s">
        <v>382</v>
      </c>
      <c r="H34" s="163" t="s">
        <v>382</v>
      </c>
      <c r="L34" s="29"/>
      <c r="M34" s="28" t="s">
        <v>27</v>
      </c>
    </row>
    <row r="35" spans="1:14" s="24" customFormat="1" ht="15" x14ac:dyDescent="0.25">
      <c r="A35" s="208" t="s">
        <v>28</v>
      </c>
      <c r="B35" s="209"/>
      <c r="C35" s="209"/>
      <c r="D35" s="209"/>
      <c r="E35" s="209"/>
      <c r="F35" s="209"/>
      <c r="G35" s="209"/>
      <c r="H35" s="210"/>
      <c r="L35" s="29" t="s">
        <v>28</v>
      </c>
      <c r="M35" s="28"/>
    </row>
    <row r="36" spans="1:14" s="24" customFormat="1" ht="34.5" x14ac:dyDescent="0.25">
      <c r="A36" s="32"/>
      <c r="B36" s="211" t="s">
        <v>29</v>
      </c>
      <c r="C36" s="212"/>
      <c r="D36" s="163" t="s">
        <v>382</v>
      </c>
      <c r="E36" s="163" t="s">
        <v>382</v>
      </c>
      <c r="F36" s="163" t="s">
        <v>382</v>
      </c>
      <c r="G36" s="163" t="s">
        <v>382</v>
      </c>
      <c r="H36" s="163" t="s">
        <v>382</v>
      </c>
      <c r="L36" s="29"/>
      <c r="M36" s="28" t="s">
        <v>29</v>
      </c>
    </row>
    <row r="37" spans="1:14" s="24" customFormat="1" ht="15" x14ac:dyDescent="0.25">
      <c r="A37" s="208" t="s">
        <v>30</v>
      </c>
      <c r="B37" s="209"/>
      <c r="C37" s="209"/>
      <c r="D37" s="209"/>
      <c r="E37" s="209"/>
      <c r="F37" s="209"/>
      <c r="G37" s="209"/>
      <c r="H37" s="210"/>
      <c r="L37" s="29" t="s">
        <v>30</v>
      </c>
      <c r="M37" s="28"/>
    </row>
    <row r="38" spans="1:14" s="24" customFormat="1" ht="15" x14ac:dyDescent="0.25">
      <c r="A38" s="35">
        <v>1</v>
      </c>
      <c r="B38" s="34" t="s">
        <v>31</v>
      </c>
      <c r="C38" s="34" t="s">
        <v>32</v>
      </c>
      <c r="D38" s="33">
        <v>1731.24</v>
      </c>
      <c r="E38" s="163"/>
      <c r="F38" s="163" t="s">
        <v>382</v>
      </c>
      <c r="G38" s="163" t="s">
        <v>382</v>
      </c>
      <c r="H38" s="33">
        <f>D38</f>
        <v>1731.24</v>
      </c>
      <c r="L38" s="29"/>
      <c r="M38" s="28"/>
    </row>
    <row r="39" spans="1:14" s="24" customFormat="1" ht="15" x14ac:dyDescent="0.25">
      <c r="A39" s="35">
        <v>2</v>
      </c>
      <c r="B39" s="34" t="s">
        <v>33</v>
      </c>
      <c r="C39" s="34" t="s">
        <v>34</v>
      </c>
      <c r="D39" s="33">
        <v>174.17</v>
      </c>
      <c r="E39" s="163" t="s">
        <v>382</v>
      </c>
      <c r="F39" s="163" t="s">
        <v>382</v>
      </c>
      <c r="G39" s="163" t="s">
        <v>382</v>
      </c>
      <c r="H39" s="33">
        <f>D39</f>
        <v>174.17</v>
      </c>
      <c r="L39" s="29"/>
      <c r="M39" s="28"/>
    </row>
    <row r="40" spans="1:14" s="24" customFormat="1" ht="15" x14ac:dyDescent="0.25">
      <c r="A40" s="35">
        <v>3</v>
      </c>
      <c r="B40" s="34" t="s">
        <v>35</v>
      </c>
      <c r="C40" s="34" t="s">
        <v>36</v>
      </c>
      <c r="D40" s="33">
        <f>24582.41/1000</f>
        <v>24.582409999999999</v>
      </c>
      <c r="E40" s="163" t="s">
        <v>382</v>
      </c>
      <c r="F40" s="163" t="s">
        <v>382</v>
      </c>
      <c r="G40" s="163" t="s">
        <v>382</v>
      </c>
      <c r="H40" s="33">
        <f>D40</f>
        <v>24.582409999999999</v>
      </c>
      <c r="L40" s="29"/>
      <c r="M40" s="28"/>
    </row>
    <row r="41" spans="1:14" s="24" customFormat="1" ht="23.25" x14ac:dyDescent="0.25">
      <c r="A41" s="32"/>
      <c r="B41" s="211" t="s">
        <v>37</v>
      </c>
      <c r="C41" s="212"/>
      <c r="D41" s="31"/>
      <c r="E41" s="163" t="s">
        <v>382</v>
      </c>
      <c r="F41" s="163" t="s">
        <v>382</v>
      </c>
      <c r="G41" s="163" t="s">
        <v>382</v>
      </c>
      <c r="H41" s="30">
        <f>SUM(H38:H40)</f>
        <v>1929.9924100000001</v>
      </c>
      <c r="L41" s="29"/>
      <c r="M41" s="28" t="s">
        <v>37</v>
      </c>
    </row>
    <row r="42" spans="1:14" s="24" customFormat="1" ht="15" x14ac:dyDescent="0.25">
      <c r="A42" s="32"/>
      <c r="B42" s="224" t="s">
        <v>38</v>
      </c>
      <c r="C42" s="225"/>
      <c r="D42" s="31">
        <f>SUM(D38:D41)</f>
        <v>1929.9924100000001</v>
      </c>
      <c r="E42" s="163" t="s">
        <v>382</v>
      </c>
      <c r="F42" s="163" t="s">
        <v>382</v>
      </c>
      <c r="G42" s="163" t="s">
        <v>382</v>
      </c>
      <c r="H42" s="30">
        <f>H41</f>
        <v>1929.9924100000001</v>
      </c>
      <c r="L42" s="29"/>
      <c r="M42" s="28"/>
      <c r="N42" s="27" t="s">
        <v>38</v>
      </c>
    </row>
    <row r="43" spans="1:14" s="24" customFormat="1" ht="15" x14ac:dyDescent="0.25">
      <c r="A43" s="208" t="s">
        <v>39</v>
      </c>
      <c r="B43" s="209"/>
      <c r="C43" s="209"/>
      <c r="D43" s="209"/>
      <c r="E43" s="209"/>
      <c r="F43" s="209"/>
      <c r="G43" s="209"/>
      <c r="H43" s="210"/>
      <c r="L43" s="29" t="s">
        <v>39</v>
      </c>
      <c r="M43" s="28"/>
      <c r="N43" s="27"/>
    </row>
    <row r="44" spans="1:14" s="24" customFormat="1" ht="15" x14ac:dyDescent="0.25">
      <c r="A44" s="32"/>
      <c r="B44" s="224" t="s">
        <v>40</v>
      </c>
      <c r="C44" s="225"/>
      <c r="D44" s="31">
        <f>D42</f>
        <v>1929.9924100000001</v>
      </c>
      <c r="E44" s="163" t="s">
        <v>382</v>
      </c>
      <c r="F44" s="163" t="s">
        <v>382</v>
      </c>
      <c r="G44" s="163" t="s">
        <v>382</v>
      </c>
      <c r="H44" s="30">
        <f>H42</f>
        <v>1929.9924100000001</v>
      </c>
      <c r="L44" s="29"/>
      <c r="M44" s="28"/>
      <c r="N44" s="27" t="s">
        <v>40</v>
      </c>
    </row>
    <row r="45" spans="1:14" s="24" customFormat="1" ht="15" x14ac:dyDescent="0.25">
      <c r="A45" s="208" t="s">
        <v>41</v>
      </c>
      <c r="B45" s="209"/>
      <c r="C45" s="209"/>
      <c r="D45" s="209"/>
      <c r="E45" s="209"/>
      <c r="F45" s="209"/>
      <c r="G45" s="209"/>
      <c r="H45" s="210"/>
      <c r="L45" s="29" t="s">
        <v>41</v>
      </c>
      <c r="M45" s="28"/>
      <c r="N45" s="27"/>
    </row>
    <row r="46" spans="1:14" s="24" customFormat="1" ht="33.75" x14ac:dyDescent="0.25">
      <c r="A46" s="35">
        <v>4</v>
      </c>
      <c r="B46" s="34" t="s">
        <v>414</v>
      </c>
      <c r="C46" s="34" t="s">
        <v>426</v>
      </c>
      <c r="D46" s="163" t="s">
        <v>382</v>
      </c>
      <c r="E46" s="163" t="s">
        <v>382</v>
      </c>
      <c r="F46" s="163" t="s">
        <v>382</v>
      </c>
      <c r="G46" s="33">
        <f xml:space="preserve"> 152.473*664.65/1000</f>
        <v>101.34117945000001</v>
      </c>
      <c r="H46" s="33">
        <f>G46</f>
        <v>101.34117945000001</v>
      </c>
      <c r="L46" s="29"/>
      <c r="M46" s="28"/>
      <c r="N46" s="27"/>
    </row>
    <row r="47" spans="1:14" s="24" customFormat="1" ht="15" x14ac:dyDescent="0.25">
      <c r="A47" s="32"/>
      <c r="B47" s="211" t="s">
        <v>42</v>
      </c>
      <c r="C47" s="212"/>
      <c r="D47" s="163" t="s">
        <v>382</v>
      </c>
      <c r="E47" s="163" t="s">
        <v>382</v>
      </c>
      <c r="F47" s="163" t="s">
        <v>382</v>
      </c>
      <c r="G47" s="30">
        <f>G46</f>
        <v>101.34117945000001</v>
      </c>
      <c r="H47" s="30">
        <f>G46</f>
        <v>101.34117945000001</v>
      </c>
      <c r="L47" s="29"/>
      <c r="M47" s="28" t="s">
        <v>42</v>
      </c>
      <c r="N47" s="27"/>
    </row>
    <row r="48" spans="1:14" s="24" customFormat="1" ht="15" x14ac:dyDescent="0.25">
      <c r="A48" s="32"/>
      <c r="B48" s="224" t="s">
        <v>43</v>
      </c>
      <c r="C48" s="225"/>
      <c r="D48" s="31">
        <f>D44</f>
        <v>1929.9924100000001</v>
      </c>
      <c r="E48" s="163" t="s">
        <v>382</v>
      </c>
      <c r="F48" s="163" t="s">
        <v>382</v>
      </c>
      <c r="G48" s="30">
        <f>G47</f>
        <v>101.34117945000001</v>
      </c>
      <c r="H48" s="30">
        <f>D48+G48</f>
        <v>2031.3335894500001</v>
      </c>
      <c r="L48" s="29"/>
      <c r="M48" s="28"/>
      <c r="N48" s="27" t="s">
        <v>43</v>
      </c>
    </row>
    <row r="49" spans="1:16" s="24" customFormat="1" ht="15" x14ac:dyDescent="0.25">
      <c r="A49" s="208" t="s">
        <v>44</v>
      </c>
      <c r="B49" s="209"/>
      <c r="C49" s="209"/>
      <c r="D49" s="209"/>
      <c r="E49" s="209"/>
      <c r="F49" s="209"/>
      <c r="G49" s="209"/>
      <c r="H49" s="210"/>
      <c r="L49" s="29" t="s">
        <v>44</v>
      </c>
      <c r="M49" s="28"/>
      <c r="N49" s="27"/>
    </row>
    <row r="50" spans="1:16" s="24" customFormat="1" ht="23.25" x14ac:dyDescent="0.25">
      <c r="A50" s="32"/>
      <c r="B50" s="211" t="s">
        <v>45</v>
      </c>
      <c r="C50" s="212"/>
      <c r="D50" s="163" t="s">
        <v>382</v>
      </c>
      <c r="E50" s="163" t="s">
        <v>382</v>
      </c>
      <c r="F50" s="163" t="s">
        <v>382</v>
      </c>
      <c r="G50" s="163" t="s">
        <v>382</v>
      </c>
      <c r="H50" s="163" t="s">
        <v>382</v>
      </c>
      <c r="L50" s="29"/>
      <c r="M50" s="28" t="s">
        <v>45</v>
      </c>
      <c r="N50" s="27"/>
    </row>
    <row r="51" spans="1:16" s="24" customFormat="1" ht="15" x14ac:dyDescent="0.25">
      <c r="A51" s="208" t="s">
        <v>46</v>
      </c>
      <c r="B51" s="209"/>
      <c r="C51" s="209"/>
      <c r="D51" s="209"/>
      <c r="E51" s="209"/>
      <c r="F51" s="209"/>
      <c r="G51" s="209"/>
      <c r="H51" s="210"/>
      <c r="L51" s="29" t="s">
        <v>46</v>
      </c>
      <c r="M51" s="28"/>
      <c r="N51" s="27"/>
    </row>
    <row r="52" spans="1:16" s="24" customFormat="1" ht="23.25" x14ac:dyDescent="0.25">
      <c r="A52" s="32"/>
      <c r="B52" s="211" t="s">
        <v>47</v>
      </c>
      <c r="C52" s="212"/>
      <c r="D52" s="163" t="s">
        <v>382</v>
      </c>
      <c r="E52" s="163" t="s">
        <v>382</v>
      </c>
      <c r="F52" s="163" t="s">
        <v>382</v>
      </c>
      <c r="G52" s="163" t="s">
        <v>382</v>
      </c>
      <c r="H52" s="163" t="s">
        <v>382</v>
      </c>
      <c r="L52" s="29"/>
      <c r="M52" s="28" t="s">
        <v>47</v>
      </c>
      <c r="N52" s="27"/>
    </row>
    <row r="53" spans="1:16" s="24" customFormat="1" ht="48.75" x14ac:dyDescent="0.25">
      <c r="A53" s="208" t="s">
        <v>48</v>
      </c>
      <c r="B53" s="209"/>
      <c r="C53" s="209"/>
      <c r="D53" s="209"/>
      <c r="E53" s="209"/>
      <c r="F53" s="209"/>
      <c r="G53" s="209"/>
      <c r="H53" s="210"/>
      <c r="L53" s="29" t="s">
        <v>48</v>
      </c>
      <c r="M53" s="28"/>
      <c r="N53" s="27"/>
    </row>
    <row r="54" spans="1:16" s="24" customFormat="1" ht="113.25" x14ac:dyDescent="0.25">
      <c r="A54" s="32"/>
      <c r="B54" s="211" t="s">
        <v>49</v>
      </c>
      <c r="C54" s="212"/>
      <c r="D54" s="163" t="s">
        <v>382</v>
      </c>
      <c r="E54" s="163" t="s">
        <v>382</v>
      </c>
      <c r="F54" s="163" t="s">
        <v>382</v>
      </c>
      <c r="G54" s="163" t="s">
        <v>382</v>
      </c>
      <c r="H54" s="163" t="s">
        <v>382</v>
      </c>
      <c r="L54" s="29"/>
      <c r="M54" s="28" t="s">
        <v>49</v>
      </c>
      <c r="N54" s="27"/>
    </row>
    <row r="55" spans="1:16" s="24" customFormat="1" ht="15" x14ac:dyDescent="0.25">
      <c r="A55" s="32"/>
      <c r="B55" s="224" t="s">
        <v>50</v>
      </c>
      <c r="C55" s="225"/>
      <c r="D55" s="31">
        <f>D48</f>
        <v>1929.9924100000001</v>
      </c>
      <c r="E55" s="163" t="s">
        <v>382</v>
      </c>
      <c r="F55" s="163" t="s">
        <v>382</v>
      </c>
      <c r="G55" s="30">
        <f>G48</f>
        <v>101.34117945000001</v>
      </c>
      <c r="H55" s="30">
        <f>H48</f>
        <v>2031.3335894500001</v>
      </c>
      <c r="L55" s="29"/>
      <c r="M55" s="28"/>
      <c r="N55" s="27" t="s">
        <v>50</v>
      </c>
    </row>
    <row r="56" spans="1:16" s="24" customFormat="1" ht="15" customHeight="1" x14ac:dyDescent="0.25">
      <c r="A56" s="208" t="s">
        <v>51</v>
      </c>
      <c r="B56" s="209"/>
      <c r="C56" s="209"/>
      <c r="D56" s="209"/>
      <c r="E56" s="209"/>
      <c r="F56" s="209"/>
      <c r="G56" s="209"/>
      <c r="H56" s="210"/>
      <c r="L56" s="29" t="s">
        <v>51</v>
      </c>
      <c r="M56" s="28"/>
      <c r="N56" s="27"/>
    </row>
    <row r="57" spans="1:16" s="24" customFormat="1" ht="15" customHeight="1" x14ac:dyDescent="0.25">
      <c r="A57" s="32"/>
      <c r="B57" s="224" t="s">
        <v>52</v>
      </c>
      <c r="C57" s="225"/>
      <c r="D57" s="31">
        <f>D55</f>
        <v>1929.9924100000001</v>
      </c>
      <c r="E57" s="163" t="s">
        <v>382</v>
      </c>
      <c r="F57" s="163" t="s">
        <v>382</v>
      </c>
      <c r="G57" s="30">
        <f>G55</f>
        <v>101.34117945000001</v>
      </c>
      <c r="H57" s="30">
        <f>D57+G57</f>
        <v>2031.3335894500001</v>
      </c>
      <c r="L57" s="29"/>
      <c r="M57" s="28" t="s">
        <v>55</v>
      </c>
      <c r="N57" s="27"/>
    </row>
    <row r="58" spans="1:16" s="24" customFormat="1" ht="15" customHeight="1" x14ac:dyDescent="0.25">
      <c r="A58" s="208" t="s">
        <v>53</v>
      </c>
      <c r="B58" s="209"/>
      <c r="C58" s="209"/>
      <c r="D58" s="209"/>
      <c r="E58" s="209"/>
      <c r="F58" s="209"/>
      <c r="G58" s="209"/>
      <c r="H58" s="210"/>
      <c r="L58" s="29"/>
      <c r="M58" s="28"/>
      <c r="N58" s="27" t="s">
        <v>56</v>
      </c>
    </row>
    <row r="59" spans="1:16" ht="11.25" customHeight="1" x14ac:dyDescent="0.2">
      <c r="A59" s="35">
        <v>6</v>
      </c>
      <c r="B59" s="34" t="s">
        <v>381</v>
      </c>
      <c r="C59" s="34" t="s">
        <v>54</v>
      </c>
      <c r="D59" s="33">
        <f>D57*0.2</f>
        <v>385.99848200000002</v>
      </c>
      <c r="E59" s="163" t="s">
        <v>382</v>
      </c>
      <c r="F59" s="163" t="s">
        <v>382</v>
      </c>
      <c r="G59" s="163" t="s">
        <v>382</v>
      </c>
      <c r="H59" s="33">
        <f>D59</f>
        <v>385.99848200000002</v>
      </c>
    </row>
    <row r="60" spans="1:16" ht="11.25" customHeight="1" x14ac:dyDescent="0.2">
      <c r="A60" s="32"/>
      <c r="B60" s="211" t="s">
        <v>55</v>
      </c>
      <c r="C60" s="212"/>
      <c r="D60" s="31">
        <f>D59</f>
        <v>385.99848200000002</v>
      </c>
      <c r="E60" s="163" t="s">
        <v>382</v>
      </c>
      <c r="F60" s="163" t="s">
        <v>382</v>
      </c>
      <c r="G60" s="163" t="s">
        <v>382</v>
      </c>
      <c r="H60" s="30">
        <f>D60</f>
        <v>385.99848200000002</v>
      </c>
    </row>
    <row r="61" spans="1:16" s="24" customFormat="1" ht="15" x14ac:dyDescent="0.25">
      <c r="A61" s="32"/>
      <c r="B61" s="224" t="s">
        <v>56</v>
      </c>
      <c r="C61" s="225"/>
      <c r="D61" s="31">
        <f>D57+D60</f>
        <v>2315.9908920000003</v>
      </c>
      <c r="E61" s="163" t="s">
        <v>382</v>
      </c>
      <c r="F61" s="163" t="s">
        <v>382</v>
      </c>
      <c r="G61" s="30">
        <f>G57</f>
        <v>101.34117945000001</v>
      </c>
      <c r="H61" s="30">
        <f>D61+G61</f>
        <v>2417.3320714500001</v>
      </c>
      <c r="O61" s="26" t="s">
        <v>57</v>
      </c>
    </row>
    <row r="62" spans="1:16" s="24" customFormat="1" ht="15" customHeight="1" x14ac:dyDescent="0.25">
      <c r="A62" s="22"/>
      <c r="B62" s="22"/>
      <c r="C62" s="22"/>
      <c r="D62" s="22"/>
      <c r="E62" s="22"/>
      <c r="F62" s="22"/>
      <c r="G62" s="22"/>
      <c r="H62" s="22"/>
    </row>
    <row r="63" spans="1:16" s="24" customFormat="1" ht="15" x14ac:dyDescent="0.25">
      <c r="A63" s="22"/>
      <c r="B63" s="22"/>
      <c r="C63" s="22"/>
      <c r="D63" s="22"/>
      <c r="E63" s="22"/>
      <c r="F63" s="22"/>
      <c r="G63" s="22"/>
      <c r="H63" s="45"/>
      <c r="P63" s="26" t="s">
        <v>57</v>
      </c>
    </row>
    <row r="64" spans="1:16" s="24" customFormat="1" ht="15" customHeight="1" x14ac:dyDescent="0.25">
      <c r="A64" s="177" t="s">
        <v>383</v>
      </c>
      <c r="B64" s="178"/>
      <c r="C64"/>
      <c r="D64" s="179"/>
      <c r="E64" s="226"/>
      <c r="F64" s="226"/>
      <c r="G64" s="226"/>
      <c r="H64" s="226"/>
    </row>
    <row r="65" spans="1:20" s="24" customFormat="1" ht="15" customHeight="1" x14ac:dyDescent="0.25">
      <c r="A65" s="178"/>
      <c r="B65" s="178"/>
      <c r="C65" s="227" t="s">
        <v>58</v>
      </c>
      <c r="D65" s="227"/>
      <c r="E65" s="227"/>
      <c r="F65" s="227"/>
      <c r="G65" s="227"/>
      <c r="H65" s="227"/>
      <c r="Q65" s="26" t="s">
        <v>60</v>
      </c>
      <c r="R65" s="26" t="s">
        <v>57</v>
      </c>
    </row>
    <row r="66" spans="1:20" s="24" customFormat="1" ht="15" customHeight="1" x14ac:dyDescent="0.25">
      <c r="A66" s="177" t="s">
        <v>59</v>
      </c>
      <c r="B66" s="178"/>
      <c r="C66" t="s">
        <v>384</v>
      </c>
      <c r="D66" s="179"/>
      <c r="E66" s="226"/>
      <c r="F66" s="226"/>
      <c r="G66" s="226"/>
      <c r="H66" s="226"/>
    </row>
    <row r="67" spans="1:20" s="24" customFormat="1" ht="15" x14ac:dyDescent="0.25">
      <c r="A67" s="178"/>
      <c r="B67" s="178"/>
      <c r="C67" s="227" t="s">
        <v>58</v>
      </c>
      <c r="D67" s="227"/>
      <c r="E67" s="227"/>
      <c r="F67" s="227"/>
      <c r="G67" s="227"/>
      <c r="H67" s="227"/>
      <c r="S67" s="26" t="s">
        <v>57</v>
      </c>
      <c r="T67" s="26" t="s">
        <v>57</v>
      </c>
    </row>
    <row r="68" spans="1:20" s="24" customFormat="1" ht="15" customHeight="1" x14ac:dyDescent="0.25">
      <c r="A68" s="228" t="s">
        <v>394</v>
      </c>
      <c r="B68" s="228"/>
      <c r="C68" s="228"/>
      <c r="D68" s="228"/>
      <c r="E68" s="226"/>
      <c r="F68" s="226"/>
      <c r="G68" s="226"/>
      <c r="H68" s="226"/>
    </row>
    <row r="69" spans="1:20" ht="11.25" customHeight="1" x14ac:dyDescent="0.2">
      <c r="A69" s="178"/>
      <c r="B69" s="178"/>
      <c r="C69" s="227" t="s">
        <v>58</v>
      </c>
      <c r="D69" s="227"/>
      <c r="E69" s="227"/>
      <c r="F69" s="227"/>
      <c r="G69" s="227"/>
      <c r="H69" s="227"/>
    </row>
    <row r="70" spans="1:20" ht="11.25" customHeight="1" x14ac:dyDescent="0.25">
      <c r="A70" s="229" t="s">
        <v>386</v>
      </c>
      <c r="B70" s="230"/>
      <c r="C70" s="230"/>
      <c r="D70" s="230"/>
      <c r="E70" s="230"/>
      <c r="F70" s="230"/>
      <c r="G70" s="230"/>
      <c r="H70" s="230"/>
    </row>
    <row r="71" spans="1:20" ht="11.25" customHeight="1" x14ac:dyDescent="0.2">
      <c r="A71" s="178"/>
      <c r="B71" s="178"/>
      <c r="C71" s="227" t="s">
        <v>61</v>
      </c>
      <c r="D71" s="227"/>
      <c r="E71" s="227"/>
      <c r="F71" s="227"/>
      <c r="G71" s="227"/>
      <c r="H71" s="227"/>
    </row>
    <row r="72" spans="1:20" ht="11.25" customHeight="1" x14ac:dyDescent="0.2">
      <c r="A72" s="1"/>
      <c r="B72" s="1"/>
      <c r="C72" s="1"/>
      <c r="D72" s="1"/>
      <c r="E72" s="1"/>
      <c r="F72" s="1"/>
      <c r="G72" s="1"/>
      <c r="H72" s="1"/>
    </row>
  </sheetData>
  <mergeCells count="58">
    <mergeCell ref="C71:H71"/>
    <mergeCell ref="C67:H67"/>
    <mergeCell ref="A68:D68"/>
    <mergeCell ref="E68:H68"/>
    <mergeCell ref="C69:H69"/>
    <mergeCell ref="A70:H70"/>
    <mergeCell ref="E66:H66"/>
    <mergeCell ref="B52:C52"/>
    <mergeCell ref="A53:H53"/>
    <mergeCell ref="B54:C54"/>
    <mergeCell ref="B55:C55"/>
    <mergeCell ref="A56:H56"/>
    <mergeCell ref="A58:H58"/>
    <mergeCell ref="B60:C60"/>
    <mergeCell ref="B61:C61"/>
    <mergeCell ref="E64:H64"/>
    <mergeCell ref="C65:H65"/>
    <mergeCell ref="B57:C57"/>
    <mergeCell ref="B34:C34"/>
    <mergeCell ref="A51:H51"/>
    <mergeCell ref="B36:C36"/>
    <mergeCell ref="A37:H37"/>
    <mergeCell ref="B41:C41"/>
    <mergeCell ref="B42:C42"/>
    <mergeCell ref="A43:H43"/>
    <mergeCell ref="B44:C44"/>
    <mergeCell ref="A45:H45"/>
    <mergeCell ref="B47:C47"/>
    <mergeCell ref="B48:C48"/>
    <mergeCell ref="A49:H49"/>
    <mergeCell ref="B50:C50"/>
    <mergeCell ref="G22:G23"/>
    <mergeCell ref="H22:H23"/>
    <mergeCell ref="A31:H31"/>
    <mergeCell ref="B32:C32"/>
    <mergeCell ref="A33:H33"/>
    <mergeCell ref="B16:G16"/>
    <mergeCell ref="C4:G4"/>
    <mergeCell ref="C5:G5"/>
    <mergeCell ref="C9:G9"/>
    <mergeCell ref="C10:G10"/>
    <mergeCell ref="B12:G12"/>
    <mergeCell ref="B17:G17"/>
    <mergeCell ref="B19:G19"/>
    <mergeCell ref="A35:H35"/>
    <mergeCell ref="A25:H25"/>
    <mergeCell ref="B26:C26"/>
    <mergeCell ref="A27:H27"/>
    <mergeCell ref="B28:C28"/>
    <mergeCell ref="A29:H29"/>
    <mergeCell ref="B30:C30"/>
    <mergeCell ref="A21:A23"/>
    <mergeCell ref="B21:B23"/>
    <mergeCell ref="C21:C23"/>
    <mergeCell ref="D21:H21"/>
    <mergeCell ref="D22:D23"/>
    <mergeCell ref="E22:E23"/>
    <mergeCell ref="F22:F23"/>
  </mergeCells>
  <printOptions horizontalCentered="1"/>
  <pageMargins left="0.69999998807907104" right="0.69999998807907104" top="0.75" bottom="0.75" header="0.30000001192092901" footer="0.30000001192092901"/>
  <pageSetup paperSize="9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view="pageBreakPreview" zoomScaleNormal="100" zoomScaleSheetLayoutView="100" workbookViewId="0">
      <selection activeCell="B16" sqref="B16:G16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13.42578125" style="1" customWidth="1"/>
    <col min="9" max="9" width="9.140625" style="1"/>
    <col min="10" max="10" width="86.42578125" style="2" hidden="1" customWidth="1"/>
    <col min="11" max="11" width="106.5703125" style="2" hidden="1" customWidth="1"/>
    <col min="12" max="12" width="126.7109375" style="2" hidden="1" customWidth="1"/>
    <col min="13" max="14" width="52.85546875" style="2" hidden="1" customWidth="1"/>
    <col min="15" max="16" width="53.7109375" style="2" hidden="1" customWidth="1"/>
    <col min="17" max="17" width="73" style="2" hidden="1" customWidth="1"/>
    <col min="18" max="18" width="53.7109375" style="2" hidden="1" customWidth="1"/>
    <col min="19" max="19" width="46.140625" style="2" hidden="1" customWidth="1"/>
    <col min="20" max="20" width="53.7109375" style="2" hidden="1" customWidth="1"/>
    <col min="21" max="16384" width="9.140625" style="1"/>
  </cols>
  <sheetData>
    <row r="1" spans="1:11" customFormat="1" ht="15" x14ac:dyDescent="0.25">
      <c r="H1" s="3" t="s">
        <v>0</v>
      </c>
    </row>
    <row r="2" spans="1:11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1" customFormat="1" ht="15" x14ac:dyDescent="0.25">
      <c r="A3" s="4"/>
      <c r="B3" s="4"/>
      <c r="C3" s="4"/>
      <c r="D3" s="4"/>
      <c r="E3" s="4"/>
      <c r="F3" s="4"/>
      <c r="G3" s="4"/>
      <c r="H3" s="3"/>
    </row>
    <row r="4" spans="1:11" customFormat="1" ht="15" x14ac:dyDescent="0.25">
      <c r="A4" s="4"/>
      <c r="B4" s="4" t="s">
        <v>2</v>
      </c>
      <c r="C4" s="261" t="s">
        <v>444</v>
      </c>
      <c r="D4" s="262"/>
      <c r="E4" s="262"/>
      <c r="F4" s="262"/>
      <c r="G4" s="262"/>
      <c r="H4" s="4"/>
      <c r="J4" s="5" t="s">
        <v>3</v>
      </c>
    </row>
    <row r="5" spans="1:11" customFormat="1" ht="10.5" customHeight="1" x14ac:dyDescent="0.25">
      <c r="A5" s="4"/>
      <c r="B5" s="4"/>
      <c r="C5" s="263" t="s">
        <v>4</v>
      </c>
      <c r="D5" s="263"/>
      <c r="E5" s="263"/>
      <c r="F5" s="263"/>
      <c r="G5" s="263"/>
      <c r="H5" s="4"/>
    </row>
    <row r="6" spans="1:11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1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1" customFormat="1" ht="17.25" customHeight="1" x14ac:dyDescent="0.25">
      <c r="A8" s="4"/>
      <c r="B8" s="61" t="s">
        <v>433</v>
      </c>
      <c r="C8" s="6"/>
      <c r="D8" s="6"/>
      <c r="E8" s="6"/>
      <c r="F8" s="6"/>
      <c r="G8" s="6"/>
      <c r="H8" s="4"/>
    </row>
    <row r="9" spans="1:11" customFormat="1" ht="17.25" customHeight="1" x14ac:dyDescent="0.25">
      <c r="A9" s="4"/>
      <c r="B9" s="4"/>
      <c r="C9" s="264"/>
      <c r="D9" s="264"/>
      <c r="E9" s="264"/>
      <c r="F9" s="264"/>
      <c r="G9" s="264"/>
      <c r="H9" s="4"/>
    </row>
    <row r="10" spans="1:11" customFormat="1" ht="11.25" customHeight="1" x14ac:dyDescent="0.25">
      <c r="A10" s="7"/>
      <c r="B10" s="7"/>
      <c r="C10" s="263" t="s">
        <v>6</v>
      </c>
      <c r="D10" s="263"/>
      <c r="E10" s="263"/>
      <c r="F10" s="263"/>
      <c r="G10" s="263"/>
      <c r="H10" s="7"/>
    </row>
    <row r="11" spans="1:11" customFormat="1" ht="11.25" customHeight="1" x14ac:dyDescent="0.25">
      <c r="A11" s="7"/>
      <c r="B11" s="7"/>
      <c r="C11" s="6"/>
      <c r="D11" s="6"/>
      <c r="E11" s="6"/>
      <c r="F11" s="6"/>
      <c r="G11" s="6"/>
      <c r="H11" s="7"/>
    </row>
    <row r="12" spans="1:11" customFormat="1" ht="18" x14ac:dyDescent="0.25">
      <c r="A12" s="7"/>
      <c r="B12" s="265" t="s">
        <v>375</v>
      </c>
      <c r="C12" s="265"/>
      <c r="D12" s="265"/>
      <c r="E12" s="265"/>
      <c r="F12" s="265"/>
      <c r="G12" s="265"/>
      <c r="H12" s="7"/>
    </row>
    <row r="13" spans="1:11" customFormat="1" ht="11.25" customHeight="1" x14ac:dyDescent="0.25">
      <c r="A13" s="7"/>
      <c r="B13" s="7"/>
      <c r="C13" s="6"/>
      <c r="D13" s="6"/>
      <c r="E13" s="6"/>
      <c r="F13" s="6"/>
      <c r="G13" s="6"/>
      <c r="H13" s="7"/>
    </row>
    <row r="14" spans="1:11" customFormat="1" ht="11.25" customHeight="1" x14ac:dyDescent="0.25">
      <c r="A14" s="7"/>
      <c r="B14" s="7"/>
      <c r="C14" s="6"/>
      <c r="D14" s="6"/>
      <c r="E14" s="6"/>
      <c r="F14" s="6"/>
      <c r="G14" s="6"/>
      <c r="H14" s="7"/>
    </row>
    <row r="15" spans="1:11" customFormat="1" ht="11.25" customHeight="1" x14ac:dyDescent="0.25">
      <c r="A15" s="7"/>
      <c r="B15" s="7"/>
      <c r="C15" s="6"/>
      <c r="D15" s="6"/>
      <c r="E15" s="6"/>
      <c r="F15" s="6"/>
      <c r="G15" s="6"/>
      <c r="H15" s="7"/>
    </row>
    <row r="16" spans="1:11" customFormat="1" ht="23.25" x14ac:dyDescent="0.25">
      <c r="A16" s="5"/>
      <c r="B16" s="250" t="s">
        <v>443</v>
      </c>
      <c r="C16" s="251"/>
      <c r="D16" s="251"/>
      <c r="E16" s="251"/>
      <c r="F16" s="251"/>
      <c r="G16" s="251"/>
      <c r="H16" s="5"/>
      <c r="K16" s="5" t="s">
        <v>7</v>
      </c>
    </row>
    <row r="17" spans="1:13" customFormat="1" ht="13.5" customHeight="1" x14ac:dyDescent="0.25">
      <c r="A17" s="8"/>
      <c r="B17" s="252" t="s">
        <v>8</v>
      </c>
      <c r="C17" s="252"/>
      <c r="D17" s="252"/>
      <c r="E17" s="252"/>
      <c r="F17" s="252"/>
      <c r="G17" s="252"/>
      <c r="H17" s="8"/>
    </row>
    <row r="18" spans="1:13" customFormat="1" ht="9.75" customHeight="1" x14ac:dyDescent="0.25">
      <c r="A18" s="4"/>
      <c r="B18" s="4"/>
      <c r="C18" s="4"/>
      <c r="D18" s="9"/>
      <c r="E18" s="9"/>
      <c r="F18" s="9"/>
      <c r="G18" s="10"/>
      <c r="H18" s="10"/>
    </row>
    <row r="19" spans="1:13" customFormat="1" ht="15" x14ac:dyDescent="0.25">
      <c r="A19" s="11"/>
      <c r="B19" s="253" t="s">
        <v>376</v>
      </c>
      <c r="C19" s="254"/>
      <c r="D19" s="254"/>
      <c r="E19" s="254"/>
      <c r="F19" s="254"/>
      <c r="G19" s="254"/>
      <c r="H19" s="6"/>
    </row>
    <row r="20" spans="1:13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3" customFormat="1" ht="16.5" customHeight="1" x14ac:dyDescent="0.25">
      <c r="A21" s="255" t="s">
        <v>9</v>
      </c>
      <c r="B21" s="255" t="s">
        <v>10</v>
      </c>
      <c r="C21" s="255" t="s">
        <v>11</v>
      </c>
      <c r="D21" s="258" t="s">
        <v>12</v>
      </c>
      <c r="E21" s="259"/>
      <c r="F21" s="259"/>
      <c r="G21" s="259"/>
      <c r="H21" s="260"/>
    </row>
    <row r="22" spans="1:13" customFormat="1" ht="45.75" customHeight="1" x14ac:dyDescent="0.25">
      <c r="A22" s="256"/>
      <c r="B22" s="256"/>
      <c r="C22" s="256"/>
      <c r="D22" s="255" t="s">
        <v>13</v>
      </c>
      <c r="E22" s="255" t="s">
        <v>14</v>
      </c>
      <c r="F22" s="255" t="s">
        <v>15</v>
      </c>
      <c r="G22" s="255" t="s">
        <v>16</v>
      </c>
      <c r="H22" s="255" t="s">
        <v>17</v>
      </c>
    </row>
    <row r="23" spans="1:13" customFormat="1" ht="27.75" customHeight="1" x14ac:dyDescent="0.25">
      <c r="A23" s="257"/>
      <c r="B23" s="257"/>
      <c r="C23" s="257"/>
      <c r="D23" s="257"/>
      <c r="E23" s="257"/>
      <c r="F23" s="257"/>
      <c r="G23" s="257"/>
      <c r="H23" s="257"/>
    </row>
    <row r="24" spans="1:13" customFormat="1" ht="15" x14ac:dyDescent="0.25">
      <c r="A24" s="12">
        <v>1</v>
      </c>
      <c r="B24" s="12">
        <v>2</v>
      </c>
      <c r="C24" s="12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</row>
    <row r="25" spans="1:13" customFormat="1" ht="15" x14ac:dyDescent="0.25">
      <c r="A25" s="243" t="s">
        <v>18</v>
      </c>
      <c r="B25" s="244"/>
      <c r="C25" s="244"/>
      <c r="D25" s="244"/>
      <c r="E25" s="244"/>
      <c r="F25" s="244"/>
      <c r="G25" s="244"/>
      <c r="H25" s="245"/>
      <c r="L25" s="13" t="s">
        <v>18</v>
      </c>
    </row>
    <row r="26" spans="1:13" customFormat="1" ht="23.25" x14ac:dyDescent="0.25">
      <c r="A26" s="17"/>
      <c r="B26" s="248" t="s">
        <v>19</v>
      </c>
      <c r="C26" s="249"/>
      <c r="D26" s="164" t="s">
        <v>382</v>
      </c>
      <c r="E26" s="164" t="s">
        <v>382</v>
      </c>
      <c r="F26" s="164" t="s">
        <v>382</v>
      </c>
      <c r="G26" s="164" t="s">
        <v>382</v>
      </c>
      <c r="H26" s="164" t="s">
        <v>382</v>
      </c>
      <c r="L26" s="13"/>
      <c r="M26" s="20" t="s">
        <v>19</v>
      </c>
    </row>
    <row r="27" spans="1:13" customFormat="1" ht="15" x14ac:dyDescent="0.25">
      <c r="A27" s="243" t="s">
        <v>20</v>
      </c>
      <c r="B27" s="244"/>
      <c r="C27" s="244"/>
      <c r="D27" s="244"/>
      <c r="E27" s="244"/>
      <c r="F27" s="244"/>
      <c r="G27" s="244"/>
      <c r="H27" s="245"/>
      <c r="L27" s="13" t="s">
        <v>20</v>
      </c>
      <c r="M27" s="20"/>
    </row>
    <row r="28" spans="1:13" customFormat="1" ht="23.25" x14ac:dyDescent="0.25">
      <c r="A28" s="17"/>
      <c r="B28" s="248" t="s">
        <v>21</v>
      </c>
      <c r="C28" s="249"/>
      <c r="D28" s="164" t="s">
        <v>382</v>
      </c>
      <c r="E28" s="164" t="s">
        <v>382</v>
      </c>
      <c r="F28" s="164" t="s">
        <v>382</v>
      </c>
      <c r="G28" s="164" t="s">
        <v>382</v>
      </c>
      <c r="H28" s="164" t="s">
        <v>382</v>
      </c>
      <c r="L28" s="13"/>
      <c r="M28" s="20" t="s">
        <v>21</v>
      </c>
    </row>
    <row r="29" spans="1:13" customFormat="1" ht="15" x14ac:dyDescent="0.25">
      <c r="A29" s="243" t="s">
        <v>22</v>
      </c>
      <c r="B29" s="244"/>
      <c r="C29" s="244"/>
      <c r="D29" s="244"/>
      <c r="E29" s="244"/>
      <c r="F29" s="244"/>
      <c r="G29" s="244"/>
      <c r="H29" s="245"/>
      <c r="L29" s="13" t="s">
        <v>22</v>
      </c>
      <c r="M29" s="20"/>
    </row>
    <row r="30" spans="1:13" customFormat="1" ht="23.25" x14ac:dyDescent="0.25">
      <c r="A30" s="17"/>
      <c r="B30" s="248" t="s">
        <v>23</v>
      </c>
      <c r="C30" s="249"/>
      <c r="D30" s="164" t="s">
        <v>382</v>
      </c>
      <c r="E30" s="164" t="s">
        <v>382</v>
      </c>
      <c r="F30" s="164" t="s">
        <v>382</v>
      </c>
      <c r="G30" s="164" t="s">
        <v>382</v>
      </c>
      <c r="H30" s="164" t="s">
        <v>382</v>
      </c>
      <c r="L30" s="13"/>
      <c r="M30" s="20" t="s">
        <v>23</v>
      </c>
    </row>
    <row r="31" spans="1:13" customFormat="1" ht="15" x14ac:dyDescent="0.25">
      <c r="A31" s="243" t="s">
        <v>24</v>
      </c>
      <c r="B31" s="244"/>
      <c r="C31" s="244"/>
      <c r="D31" s="244"/>
      <c r="E31" s="244"/>
      <c r="F31" s="244"/>
      <c r="G31" s="244"/>
      <c r="H31" s="245"/>
      <c r="L31" s="13" t="s">
        <v>24</v>
      </c>
      <c r="M31" s="20"/>
    </row>
    <row r="32" spans="1:13" customFormat="1" ht="15" x14ac:dyDescent="0.25">
      <c r="A32" s="17"/>
      <c r="B32" s="248" t="s">
        <v>25</v>
      </c>
      <c r="C32" s="249"/>
      <c r="D32" s="164" t="s">
        <v>382</v>
      </c>
      <c r="E32" s="164" t="s">
        <v>382</v>
      </c>
      <c r="F32" s="164" t="s">
        <v>382</v>
      </c>
      <c r="G32" s="164" t="s">
        <v>382</v>
      </c>
      <c r="H32" s="164" t="s">
        <v>382</v>
      </c>
      <c r="L32" s="13"/>
      <c r="M32" s="20" t="s">
        <v>25</v>
      </c>
    </row>
    <row r="33" spans="1:14" customFormat="1" ht="15" x14ac:dyDescent="0.25">
      <c r="A33" s="243" t="s">
        <v>26</v>
      </c>
      <c r="B33" s="244"/>
      <c r="C33" s="244"/>
      <c r="D33" s="244"/>
      <c r="E33" s="244"/>
      <c r="F33" s="244"/>
      <c r="G33" s="244"/>
      <c r="H33" s="245"/>
      <c r="L33" s="13" t="s">
        <v>26</v>
      </c>
      <c r="M33" s="20"/>
    </row>
    <row r="34" spans="1:14" customFormat="1" ht="15" x14ac:dyDescent="0.25">
      <c r="A34" s="17"/>
      <c r="B34" s="248" t="s">
        <v>27</v>
      </c>
      <c r="C34" s="249"/>
      <c r="D34" s="164" t="s">
        <v>382</v>
      </c>
      <c r="E34" s="164" t="s">
        <v>382</v>
      </c>
      <c r="F34" s="164" t="s">
        <v>382</v>
      </c>
      <c r="G34" s="164" t="s">
        <v>382</v>
      </c>
      <c r="H34" s="164" t="s">
        <v>382</v>
      </c>
      <c r="L34" s="13"/>
      <c r="M34" s="20" t="s">
        <v>27</v>
      </c>
    </row>
    <row r="35" spans="1:14" customFormat="1" ht="15" x14ac:dyDescent="0.25">
      <c r="A35" s="243" t="s">
        <v>28</v>
      </c>
      <c r="B35" s="244"/>
      <c r="C35" s="244"/>
      <c r="D35" s="244"/>
      <c r="E35" s="244"/>
      <c r="F35" s="244"/>
      <c r="G35" s="244"/>
      <c r="H35" s="245"/>
      <c r="L35" s="13" t="s">
        <v>28</v>
      </c>
      <c r="M35" s="20"/>
    </row>
    <row r="36" spans="1:14" customFormat="1" ht="34.5" x14ac:dyDescent="0.25">
      <c r="A36" s="17"/>
      <c r="B36" s="248" t="s">
        <v>29</v>
      </c>
      <c r="C36" s="249"/>
      <c r="D36" s="164" t="s">
        <v>382</v>
      </c>
      <c r="E36" s="164" t="s">
        <v>382</v>
      </c>
      <c r="F36" s="164" t="s">
        <v>382</v>
      </c>
      <c r="G36" s="164" t="s">
        <v>382</v>
      </c>
      <c r="H36" s="164" t="s">
        <v>382</v>
      </c>
      <c r="L36" s="13"/>
      <c r="M36" s="20" t="s">
        <v>29</v>
      </c>
    </row>
    <row r="37" spans="1:14" customFormat="1" ht="15" x14ac:dyDescent="0.25">
      <c r="A37" s="243" t="s">
        <v>30</v>
      </c>
      <c r="B37" s="244"/>
      <c r="C37" s="244"/>
      <c r="D37" s="244"/>
      <c r="E37" s="244"/>
      <c r="F37" s="244"/>
      <c r="G37" s="244"/>
      <c r="H37" s="245"/>
      <c r="L37" s="13" t="s">
        <v>30</v>
      </c>
      <c r="M37" s="20"/>
    </row>
    <row r="38" spans="1:14" customFormat="1" ht="15" x14ac:dyDescent="0.25">
      <c r="A38" s="14">
        <v>1</v>
      </c>
      <c r="B38" s="15" t="s">
        <v>31</v>
      </c>
      <c r="C38" s="15" t="s">
        <v>32</v>
      </c>
      <c r="D38" s="16">
        <f>171.3</f>
        <v>171.3</v>
      </c>
      <c r="E38" s="164" t="s">
        <v>382</v>
      </c>
      <c r="F38" s="164" t="s">
        <v>382</v>
      </c>
      <c r="G38" s="164" t="s">
        <v>382</v>
      </c>
      <c r="H38" s="16">
        <f>D38</f>
        <v>171.3</v>
      </c>
      <c r="L38" s="13"/>
      <c r="M38" s="20"/>
    </row>
    <row r="39" spans="1:14" customFormat="1" ht="15" x14ac:dyDescent="0.25">
      <c r="A39" s="14">
        <v>2</v>
      </c>
      <c r="B39" s="15" t="s">
        <v>33</v>
      </c>
      <c r="C39" s="15" t="s">
        <v>34</v>
      </c>
      <c r="D39" s="16">
        <v>12.86</v>
      </c>
      <c r="E39" s="164" t="s">
        <v>382</v>
      </c>
      <c r="F39" s="164" t="s">
        <v>382</v>
      </c>
      <c r="G39" s="164" t="s">
        <v>382</v>
      </c>
      <c r="H39" s="16">
        <f>D39</f>
        <v>12.86</v>
      </c>
      <c r="L39" s="13"/>
      <c r="M39" s="20"/>
    </row>
    <row r="40" spans="1:14" customFormat="1" ht="15" x14ac:dyDescent="0.25">
      <c r="A40" s="14">
        <v>3</v>
      </c>
      <c r="B40" s="15" t="s">
        <v>35</v>
      </c>
      <c r="C40" s="15" t="s">
        <v>36</v>
      </c>
      <c r="D40" s="16">
        <f>3505.45/1000</f>
        <v>3.5054499999999997</v>
      </c>
      <c r="E40" s="164" t="s">
        <v>382</v>
      </c>
      <c r="F40" s="164" t="s">
        <v>382</v>
      </c>
      <c r="G40" s="164" t="s">
        <v>382</v>
      </c>
      <c r="H40" s="16">
        <f>D40</f>
        <v>3.5054499999999997</v>
      </c>
      <c r="L40" s="13"/>
      <c r="M40" s="20"/>
    </row>
    <row r="41" spans="1:14" customFormat="1" ht="23.25" x14ac:dyDescent="0.25">
      <c r="A41" s="17"/>
      <c r="B41" s="248" t="s">
        <v>37</v>
      </c>
      <c r="C41" s="249"/>
      <c r="D41" s="18">
        <f>SUM(D38:D40)</f>
        <v>187.66545000000002</v>
      </c>
      <c r="E41" s="164" t="s">
        <v>382</v>
      </c>
      <c r="F41" s="164" t="s">
        <v>382</v>
      </c>
      <c r="G41" s="164" t="s">
        <v>382</v>
      </c>
      <c r="H41" s="18">
        <f>SUM(H38:H40)</f>
        <v>187.66545000000002</v>
      </c>
      <c r="L41" s="13"/>
      <c r="M41" s="20" t="s">
        <v>37</v>
      </c>
    </row>
    <row r="42" spans="1:14" customFormat="1" ht="15" x14ac:dyDescent="0.25">
      <c r="A42" s="17"/>
      <c r="B42" s="246" t="s">
        <v>38</v>
      </c>
      <c r="C42" s="247"/>
      <c r="D42" s="18">
        <f>D41</f>
        <v>187.66545000000002</v>
      </c>
      <c r="E42" s="164" t="s">
        <v>382</v>
      </c>
      <c r="F42" s="164" t="s">
        <v>382</v>
      </c>
      <c r="G42" s="164" t="s">
        <v>382</v>
      </c>
      <c r="H42" s="19">
        <f>H41</f>
        <v>187.66545000000002</v>
      </c>
      <c r="L42" s="13"/>
      <c r="M42" s="20"/>
      <c r="N42" s="21" t="s">
        <v>38</v>
      </c>
    </row>
    <row r="43" spans="1:14" customFormat="1" ht="15" x14ac:dyDescent="0.25">
      <c r="A43" s="243" t="s">
        <v>39</v>
      </c>
      <c r="B43" s="244"/>
      <c r="C43" s="244"/>
      <c r="D43" s="244"/>
      <c r="E43" s="244"/>
      <c r="F43" s="244"/>
      <c r="G43" s="244"/>
      <c r="H43" s="245"/>
      <c r="L43" s="13" t="s">
        <v>39</v>
      </c>
      <c r="M43" s="20"/>
      <c r="N43" s="21"/>
    </row>
    <row r="44" spans="1:14" customFormat="1" ht="15" x14ac:dyDescent="0.25">
      <c r="A44" s="17"/>
      <c r="B44" s="246" t="s">
        <v>40</v>
      </c>
      <c r="C44" s="247"/>
      <c r="D44" s="18">
        <f>D42</f>
        <v>187.66545000000002</v>
      </c>
      <c r="E44" s="164" t="s">
        <v>382</v>
      </c>
      <c r="F44" s="164" t="s">
        <v>382</v>
      </c>
      <c r="G44" s="164" t="s">
        <v>382</v>
      </c>
      <c r="H44" s="19">
        <f>H42</f>
        <v>187.66545000000002</v>
      </c>
      <c r="L44" s="13"/>
      <c r="M44" s="20"/>
      <c r="N44" s="21" t="s">
        <v>40</v>
      </c>
    </row>
    <row r="45" spans="1:14" customFormat="1" ht="15" x14ac:dyDescent="0.25">
      <c r="A45" s="243" t="s">
        <v>41</v>
      </c>
      <c r="B45" s="244"/>
      <c r="C45" s="244"/>
      <c r="D45" s="244"/>
      <c r="E45" s="244"/>
      <c r="F45" s="244"/>
      <c r="G45" s="244"/>
      <c r="H45" s="245"/>
      <c r="L45" s="13" t="s">
        <v>41</v>
      </c>
      <c r="M45" s="20"/>
      <c r="N45" s="21"/>
    </row>
    <row r="46" spans="1:14" customFormat="1" ht="33.75" x14ac:dyDescent="0.25">
      <c r="A46" s="165">
        <v>4</v>
      </c>
      <c r="B46" s="166" t="s">
        <v>414</v>
      </c>
      <c r="C46" s="167" t="s">
        <v>427</v>
      </c>
      <c r="D46" s="168" t="s">
        <v>382</v>
      </c>
      <c r="E46" s="168" t="s">
        <v>382</v>
      </c>
      <c r="F46" s="168" t="s">
        <v>382</v>
      </c>
      <c r="G46" s="169">
        <f>152.473*664.65/1000 /10.03</f>
        <v>10.10380652542373</v>
      </c>
      <c r="H46" s="169">
        <f>G46</f>
        <v>10.10380652542373</v>
      </c>
      <c r="L46" s="13"/>
      <c r="M46" s="20"/>
      <c r="N46" s="21"/>
    </row>
    <row r="47" spans="1:14" customFormat="1" ht="15" x14ac:dyDescent="0.25">
      <c r="A47" s="170"/>
      <c r="B47" s="231" t="s">
        <v>42</v>
      </c>
      <c r="C47" s="232"/>
      <c r="D47" s="168" t="s">
        <v>382</v>
      </c>
      <c r="E47" s="168" t="s">
        <v>382</v>
      </c>
      <c r="F47" s="168" t="s">
        <v>382</v>
      </c>
      <c r="G47" s="171">
        <f>G46</f>
        <v>10.10380652542373</v>
      </c>
      <c r="H47" s="171">
        <f>G47</f>
        <v>10.10380652542373</v>
      </c>
      <c r="L47" s="13"/>
      <c r="M47" s="20" t="s">
        <v>42</v>
      </c>
      <c r="N47" s="21"/>
    </row>
    <row r="48" spans="1:14" customFormat="1" ht="15" x14ac:dyDescent="0.25">
      <c r="A48" s="170"/>
      <c r="B48" s="233" t="s">
        <v>43</v>
      </c>
      <c r="C48" s="234"/>
      <c r="D48" s="172">
        <f>D44</f>
        <v>187.66545000000002</v>
      </c>
      <c r="E48" s="168" t="s">
        <v>382</v>
      </c>
      <c r="F48" s="168" t="s">
        <v>382</v>
      </c>
      <c r="G48" s="171">
        <f>G47</f>
        <v>10.10380652542373</v>
      </c>
      <c r="H48" s="171">
        <f>D48+G48</f>
        <v>197.76925652542374</v>
      </c>
      <c r="L48" s="13"/>
      <c r="M48" s="20"/>
      <c r="N48" s="21" t="s">
        <v>43</v>
      </c>
    </row>
    <row r="49" spans="1:20" customFormat="1" ht="15" x14ac:dyDescent="0.25">
      <c r="A49" s="240" t="s">
        <v>44</v>
      </c>
      <c r="B49" s="241"/>
      <c r="C49" s="241"/>
      <c r="D49" s="241"/>
      <c r="E49" s="241"/>
      <c r="F49" s="241"/>
      <c r="G49" s="241"/>
      <c r="H49" s="242"/>
      <c r="L49" s="13" t="s">
        <v>44</v>
      </c>
      <c r="M49" s="20"/>
      <c r="N49" s="21"/>
    </row>
    <row r="50" spans="1:20" customFormat="1" ht="23.25" x14ac:dyDescent="0.25">
      <c r="A50" s="170"/>
      <c r="B50" s="231" t="s">
        <v>45</v>
      </c>
      <c r="C50" s="232"/>
      <c r="D50" s="168" t="s">
        <v>382</v>
      </c>
      <c r="E50" s="168" t="s">
        <v>382</v>
      </c>
      <c r="F50" s="168" t="s">
        <v>382</v>
      </c>
      <c r="G50" s="168" t="s">
        <v>382</v>
      </c>
      <c r="H50" s="168" t="s">
        <v>382</v>
      </c>
      <c r="L50" s="13"/>
      <c r="M50" s="20" t="s">
        <v>45</v>
      </c>
      <c r="N50" s="21"/>
    </row>
    <row r="51" spans="1:20" customFormat="1" ht="15" x14ac:dyDescent="0.25">
      <c r="A51" s="240" t="s">
        <v>46</v>
      </c>
      <c r="B51" s="241"/>
      <c r="C51" s="241"/>
      <c r="D51" s="241"/>
      <c r="E51" s="241"/>
      <c r="F51" s="241"/>
      <c r="G51" s="241"/>
      <c r="H51" s="242"/>
      <c r="L51" s="13" t="s">
        <v>46</v>
      </c>
      <c r="M51" s="20"/>
      <c r="N51" s="21"/>
    </row>
    <row r="52" spans="1:20" customFormat="1" ht="23.25" x14ac:dyDescent="0.25">
      <c r="A52" s="170"/>
      <c r="B52" s="231" t="s">
        <v>47</v>
      </c>
      <c r="C52" s="232"/>
      <c r="D52" s="168" t="s">
        <v>382</v>
      </c>
      <c r="E52" s="168" t="s">
        <v>382</v>
      </c>
      <c r="F52" s="168" t="s">
        <v>382</v>
      </c>
      <c r="G52" s="168" t="s">
        <v>382</v>
      </c>
      <c r="H52" s="168" t="s">
        <v>382</v>
      </c>
      <c r="L52" s="13"/>
      <c r="M52" s="20" t="s">
        <v>47</v>
      </c>
      <c r="N52" s="21"/>
    </row>
    <row r="53" spans="1:20" customFormat="1" ht="48.75" x14ac:dyDescent="0.25">
      <c r="A53" s="240" t="s">
        <v>48</v>
      </c>
      <c r="B53" s="241"/>
      <c r="C53" s="241"/>
      <c r="D53" s="241"/>
      <c r="E53" s="241"/>
      <c r="F53" s="241"/>
      <c r="G53" s="241"/>
      <c r="H53" s="242"/>
      <c r="L53" s="13" t="s">
        <v>48</v>
      </c>
      <c r="M53" s="20"/>
      <c r="N53" s="21"/>
    </row>
    <row r="54" spans="1:20" customFormat="1" ht="113.25" x14ac:dyDescent="0.25">
      <c r="A54" s="170"/>
      <c r="B54" s="231" t="s">
        <v>49</v>
      </c>
      <c r="C54" s="232"/>
      <c r="D54" s="168" t="s">
        <v>382</v>
      </c>
      <c r="E54" s="168" t="s">
        <v>382</v>
      </c>
      <c r="F54" s="168" t="s">
        <v>382</v>
      </c>
      <c r="G54" s="168" t="s">
        <v>382</v>
      </c>
      <c r="H54" s="168" t="s">
        <v>382</v>
      </c>
      <c r="L54" s="13"/>
      <c r="M54" s="20" t="s">
        <v>49</v>
      </c>
      <c r="N54" s="21"/>
    </row>
    <row r="55" spans="1:20" customFormat="1" ht="15" x14ac:dyDescent="0.25">
      <c r="A55" s="170"/>
      <c r="B55" s="233" t="s">
        <v>50</v>
      </c>
      <c r="C55" s="234"/>
      <c r="D55" s="172">
        <f>D48</f>
        <v>187.66545000000002</v>
      </c>
      <c r="E55" s="168" t="s">
        <v>382</v>
      </c>
      <c r="F55" s="168" t="s">
        <v>382</v>
      </c>
      <c r="G55" s="171">
        <f>G48</f>
        <v>10.10380652542373</v>
      </c>
      <c r="H55" s="171">
        <f>H48</f>
        <v>197.76925652542374</v>
      </c>
      <c r="L55" s="13"/>
      <c r="M55" s="20"/>
      <c r="N55" s="21" t="s">
        <v>50</v>
      </c>
    </row>
    <row r="56" spans="1:20" customFormat="1" ht="15" x14ac:dyDescent="0.25">
      <c r="A56" s="235" t="s">
        <v>51</v>
      </c>
      <c r="B56" s="236"/>
      <c r="C56" s="236"/>
      <c r="D56" s="236"/>
      <c r="E56" s="236"/>
      <c r="F56" s="236"/>
      <c r="G56" s="236"/>
      <c r="H56" s="237"/>
      <c r="L56" s="13"/>
      <c r="M56" s="20"/>
      <c r="N56" s="21" t="s">
        <v>56</v>
      </c>
    </row>
    <row r="57" spans="1:20" customFormat="1" ht="15" x14ac:dyDescent="0.25">
      <c r="A57" s="173"/>
      <c r="B57" s="238" t="s">
        <v>52</v>
      </c>
      <c r="C57" s="239"/>
      <c r="D57" s="174">
        <f>D55</f>
        <v>187.66545000000002</v>
      </c>
      <c r="E57" s="168" t="s">
        <v>382</v>
      </c>
      <c r="F57" s="168" t="s">
        <v>382</v>
      </c>
      <c r="G57" s="175">
        <f>G55</f>
        <v>10.10380652542373</v>
      </c>
      <c r="H57" s="175">
        <f>H55</f>
        <v>197.76925652542374</v>
      </c>
      <c r="O57" s="5" t="s">
        <v>57</v>
      </c>
    </row>
    <row r="58" spans="1:20" customFormat="1" ht="15" x14ac:dyDescent="0.25">
      <c r="A58" s="170"/>
      <c r="B58" s="233" t="s">
        <v>56</v>
      </c>
      <c r="C58" s="234"/>
      <c r="D58" s="172">
        <f>D57</f>
        <v>187.66545000000002</v>
      </c>
      <c r="E58" s="168" t="s">
        <v>382</v>
      </c>
      <c r="F58" s="168" t="s">
        <v>382</v>
      </c>
      <c r="G58" s="171">
        <f>G57</f>
        <v>10.10380652542373</v>
      </c>
      <c r="H58" s="171">
        <f>H57</f>
        <v>197.76925652542374</v>
      </c>
      <c r="P58" s="5" t="s">
        <v>57</v>
      </c>
    </row>
    <row r="59" spans="1:20" customFormat="1" ht="15" customHeight="1" x14ac:dyDescent="0.25">
      <c r="A59" s="176"/>
      <c r="B59" s="176"/>
      <c r="C59" s="176"/>
      <c r="D59" s="176"/>
      <c r="E59" s="176"/>
      <c r="F59" s="176"/>
      <c r="G59" s="176"/>
      <c r="H59" s="176"/>
    </row>
    <row r="60" spans="1:20" customFormat="1" ht="15" x14ac:dyDescent="0.25">
      <c r="A60" s="1"/>
      <c r="B60" s="1"/>
      <c r="C60" s="1"/>
      <c r="D60" s="1"/>
      <c r="E60" s="1"/>
      <c r="F60" s="1"/>
      <c r="G60" s="1"/>
      <c r="H60" s="1"/>
      <c r="Q60" s="5" t="s">
        <v>60</v>
      </c>
      <c r="R60" s="5" t="s">
        <v>57</v>
      </c>
    </row>
    <row r="61" spans="1:20" customFormat="1" ht="15" customHeight="1" x14ac:dyDescent="0.25">
      <c r="A61" s="177" t="s">
        <v>383</v>
      </c>
      <c r="B61" s="178"/>
      <c r="D61" s="179"/>
      <c r="E61" s="226"/>
      <c r="F61" s="226"/>
      <c r="G61" s="226"/>
      <c r="H61" s="226"/>
    </row>
    <row r="62" spans="1:20" customFormat="1" ht="15" x14ac:dyDescent="0.25">
      <c r="A62" s="178"/>
      <c r="B62" s="178"/>
      <c r="C62" s="227" t="s">
        <v>58</v>
      </c>
      <c r="D62" s="227"/>
      <c r="E62" s="227"/>
      <c r="F62" s="227"/>
      <c r="G62" s="227"/>
      <c r="H62" s="227"/>
      <c r="S62" s="5" t="s">
        <v>57</v>
      </c>
      <c r="T62" s="5" t="s">
        <v>57</v>
      </c>
    </row>
    <row r="63" spans="1:20" customFormat="1" ht="15" x14ac:dyDescent="0.25">
      <c r="A63" s="177" t="s">
        <v>59</v>
      </c>
      <c r="B63" s="178"/>
      <c r="C63" t="s">
        <v>384</v>
      </c>
      <c r="D63" s="179"/>
      <c r="E63" s="226"/>
      <c r="F63" s="226"/>
      <c r="G63" s="226"/>
      <c r="H63" s="226"/>
    </row>
    <row r="64" spans="1:20" ht="11.25" customHeight="1" x14ac:dyDescent="0.2">
      <c r="A64" s="178"/>
      <c r="B64" s="178"/>
      <c r="C64" s="227" t="s">
        <v>58</v>
      </c>
      <c r="D64" s="227"/>
      <c r="E64" s="227"/>
      <c r="F64" s="227"/>
      <c r="G64" s="227"/>
      <c r="H64" s="227"/>
    </row>
    <row r="65" spans="1:8" ht="11.25" customHeight="1" x14ac:dyDescent="0.2">
      <c r="A65" s="228" t="s">
        <v>385</v>
      </c>
      <c r="B65" s="228"/>
      <c r="C65" s="228"/>
      <c r="D65" s="228"/>
      <c r="E65" s="226"/>
      <c r="F65" s="226"/>
      <c r="G65" s="226"/>
      <c r="H65" s="226"/>
    </row>
    <row r="66" spans="1:8" ht="11.25" customHeight="1" x14ac:dyDescent="0.2">
      <c r="A66" s="178"/>
      <c r="B66" s="178"/>
      <c r="C66" s="227" t="s">
        <v>58</v>
      </c>
      <c r="D66" s="227"/>
      <c r="E66" s="227"/>
      <c r="F66" s="227"/>
      <c r="G66" s="227"/>
      <c r="H66" s="227"/>
    </row>
    <row r="67" spans="1:8" ht="11.25" customHeight="1" x14ac:dyDescent="0.25">
      <c r="A67" s="229" t="s">
        <v>386</v>
      </c>
      <c r="B67" s="230"/>
      <c r="C67" s="230"/>
      <c r="D67" s="230"/>
      <c r="E67" s="230"/>
      <c r="F67" s="230"/>
      <c r="G67" s="230"/>
      <c r="H67" s="230"/>
    </row>
    <row r="68" spans="1:8" ht="11.25" customHeight="1" x14ac:dyDescent="0.2">
      <c r="A68" s="178"/>
      <c r="B68" s="178"/>
      <c r="C68" s="227" t="s">
        <v>61</v>
      </c>
      <c r="D68" s="227"/>
      <c r="E68" s="227"/>
      <c r="F68" s="227"/>
      <c r="G68" s="227"/>
      <c r="H68" s="227"/>
    </row>
  </sheetData>
  <mergeCells count="56">
    <mergeCell ref="C4:G4"/>
    <mergeCell ref="C5:G5"/>
    <mergeCell ref="C9:G9"/>
    <mergeCell ref="C10:G10"/>
    <mergeCell ref="B12:G12"/>
    <mergeCell ref="B16:G16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6:C26"/>
    <mergeCell ref="A27:H27"/>
    <mergeCell ref="B28:C28"/>
    <mergeCell ref="A29:H29"/>
    <mergeCell ref="B30:C30"/>
    <mergeCell ref="A31:H31"/>
    <mergeCell ref="B32:C32"/>
    <mergeCell ref="A33:H33"/>
    <mergeCell ref="B34:C34"/>
    <mergeCell ref="A35:H35"/>
    <mergeCell ref="B36:C36"/>
    <mergeCell ref="A37:H37"/>
    <mergeCell ref="B41:C41"/>
    <mergeCell ref="B42:C42"/>
    <mergeCell ref="A43:H43"/>
    <mergeCell ref="B44:C44"/>
    <mergeCell ref="A45:H45"/>
    <mergeCell ref="B47:C47"/>
    <mergeCell ref="B48:C48"/>
    <mergeCell ref="A49:H49"/>
    <mergeCell ref="B50:C50"/>
    <mergeCell ref="A51:H51"/>
    <mergeCell ref="B52:C52"/>
    <mergeCell ref="A53:H53"/>
    <mergeCell ref="B54:C54"/>
    <mergeCell ref="B55:C55"/>
    <mergeCell ref="B58:C58"/>
    <mergeCell ref="E61:H61"/>
    <mergeCell ref="C62:H62"/>
    <mergeCell ref="A56:H56"/>
    <mergeCell ref="B57:C57"/>
    <mergeCell ref="E63:H63"/>
    <mergeCell ref="C68:H68"/>
    <mergeCell ref="C64:H64"/>
    <mergeCell ref="A65:D65"/>
    <mergeCell ref="E65:H65"/>
    <mergeCell ref="C66:H66"/>
    <mergeCell ref="A67:H67"/>
  </mergeCells>
  <printOptions horizontalCentered="1"/>
  <pageMargins left="0.69999998807907104" right="0.69999998807907104" top="0.75" bottom="0.75" header="0.30000001192092901" footer="0.30000001192092901"/>
  <pageSetup paperSize="9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471"/>
  <sheetViews>
    <sheetView view="pageBreakPreview" topLeftCell="A8" zoomScaleNormal="100" zoomScaleSheetLayoutView="100" workbookViewId="0">
      <selection activeCell="C463" sqref="C463:G463"/>
    </sheetView>
  </sheetViews>
  <sheetFormatPr defaultColWidth="9.140625" defaultRowHeight="11.25" customHeight="1" x14ac:dyDescent="0.2"/>
  <cols>
    <col min="1" max="1" width="9.140625" style="136" customWidth="1"/>
    <col min="2" max="2" width="20.140625" style="1" customWidth="1"/>
    <col min="3" max="3" width="13.42578125" style="1" customWidth="1"/>
    <col min="4" max="4" width="12.8554687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13" style="1" customWidth="1"/>
    <col min="10" max="10" width="12.42578125" style="1" customWidth="1"/>
    <col min="11" max="11" width="8.5703125" style="1" customWidth="1"/>
    <col min="12" max="12" width="12.85546875" style="1" customWidth="1"/>
    <col min="13" max="13" width="7.42578125" style="1" customWidth="1"/>
    <col min="14" max="14" width="13.42578125" style="1" customWidth="1"/>
    <col min="15" max="15" width="14.5703125" style="1" hidden="1" customWidth="1"/>
    <col min="16" max="16" width="78.28515625" style="1" hidden="1" customWidth="1"/>
    <col min="17" max="17" width="73.7109375" style="1" hidden="1" customWidth="1"/>
    <col min="18" max="21" width="9.140625" style="1"/>
    <col min="22" max="22" width="55.5703125" style="2" hidden="1" customWidth="1"/>
    <col min="23" max="23" width="54.7109375" style="2" hidden="1" customWidth="1"/>
    <col min="24" max="29" width="84" style="2" hidden="1" customWidth="1"/>
    <col min="30" max="32" width="161.42578125" style="2" hidden="1" customWidth="1"/>
    <col min="33" max="33" width="34.7109375" style="2" hidden="1" customWidth="1"/>
    <col min="34" max="35" width="161.42578125" style="2" hidden="1" customWidth="1"/>
    <col min="36" max="40" width="39.5703125" style="2" hidden="1" customWidth="1"/>
    <col min="41" max="43" width="98.42578125" style="2" hidden="1" customWidth="1"/>
    <col min="44" max="44" width="132.140625" style="2" hidden="1" customWidth="1"/>
    <col min="45" max="45" width="39.5703125" style="2" hidden="1" customWidth="1"/>
    <col min="46" max="47" width="132.140625" style="2" hidden="1" customWidth="1"/>
    <col min="48" max="48" width="39.5703125" style="2" hidden="1" customWidth="1"/>
    <col min="49" max="49" width="132.140625" style="2" hidden="1" customWidth="1"/>
    <col min="50" max="54" width="39.5703125" style="2" hidden="1" customWidth="1"/>
    <col min="55" max="55" width="132.140625" style="2" hidden="1" customWidth="1"/>
    <col min="56" max="58" width="98.42578125" style="2" hidden="1" customWidth="1"/>
    <col min="59" max="59" width="56" style="2" hidden="1" customWidth="1"/>
    <col min="60" max="60" width="55.28515625" style="2" hidden="1" customWidth="1"/>
    <col min="61" max="61" width="56" style="2" hidden="1" customWidth="1"/>
    <col min="62" max="62" width="55.28515625" style="2" hidden="1" customWidth="1"/>
    <col min="63" max="63" width="161.42578125" style="2" hidden="1" customWidth="1"/>
    <col min="64" max="16384" width="9.140625" style="1"/>
  </cols>
  <sheetData>
    <row r="1" spans="1:28" customFormat="1" ht="15" x14ac:dyDescent="0.25">
      <c r="N1" s="3" t="s">
        <v>284</v>
      </c>
    </row>
    <row r="2" spans="1:28" customFormat="1" ht="11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56" t="s">
        <v>283</v>
      </c>
    </row>
    <row r="3" spans="1:28" customFormat="1" ht="6.75" customHeight="1" x14ac:dyDescent="0.25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28" customFormat="1" ht="11.25" customHeight="1" x14ac:dyDescent="0.25">
      <c r="A4" s="297" t="s">
        <v>282</v>
      </c>
      <c r="B4" s="297"/>
      <c r="C4" s="297"/>
      <c r="D4" s="155"/>
      <c r="E4" s="52"/>
      <c r="F4" s="52"/>
      <c r="G4" s="52"/>
      <c r="H4" s="52"/>
      <c r="I4" s="52"/>
      <c r="J4" s="136"/>
      <c r="K4" s="297" t="s">
        <v>281</v>
      </c>
      <c r="L4" s="297"/>
      <c r="M4" s="297"/>
      <c r="N4" s="297"/>
    </row>
    <row r="5" spans="1:28" customFormat="1" ht="11.25" customHeight="1" x14ac:dyDescent="0.25">
      <c r="A5" s="298"/>
      <c r="B5" s="298"/>
      <c r="C5" s="298"/>
      <c r="D5" s="298"/>
      <c r="E5" s="153"/>
      <c r="F5" s="52"/>
      <c r="G5" s="52"/>
      <c r="H5" s="52"/>
      <c r="I5" s="52"/>
      <c r="J5" s="299"/>
      <c r="K5" s="299"/>
      <c r="L5" s="299"/>
      <c r="M5" s="299"/>
      <c r="N5" s="299"/>
    </row>
    <row r="6" spans="1:28" customFormat="1" ht="15" x14ac:dyDescent="0.25">
      <c r="A6" s="266"/>
      <c r="B6" s="266"/>
      <c r="C6" s="266"/>
      <c r="D6" s="266"/>
      <c r="E6" s="52"/>
      <c r="F6" s="52"/>
      <c r="G6" s="52"/>
      <c r="H6" s="52"/>
      <c r="I6" s="52"/>
      <c r="J6" s="266"/>
      <c r="K6" s="266"/>
      <c r="L6" s="266"/>
      <c r="M6" s="266"/>
      <c r="N6" s="266"/>
      <c r="V6" s="2" t="s">
        <v>57</v>
      </c>
      <c r="W6" s="2" t="s">
        <v>57</v>
      </c>
    </row>
    <row r="7" spans="1:28" customFormat="1" ht="11.25" customHeight="1" x14ac:dyDescent="0.25">
      <c r="A7" s="152"/>
      <c r="B7" s="154"/>
      <c r="C7" s="53"/>
      <c r="D7" s="153"/>
      <c r="E7" s="52"/>
      <c r="F7" s="52"/>
      <c r="G7" s="52"/>
      <c r="H7" s="52"/>
      <c r="I7" s="52"/>
      <c r="J7" s="152"/>
      <c r="K7" s="152"/>
      <c r="L7" s="152"/>
      <c r="M7" s="152"/>
      <c r="N7" s="53"/>
    </row>
    <row r="8" spans="1:28" customFormat="1" ht="11.25" customHeight="1" x14ac:dyDescent="0.25">
      <c r="A8" s="136" t="s">
        <v>280</v>
      </c>
      <c r="B8" s="54"/>
      <c r="C8" s="54"/>
      <c r="D8" s="54"/>
      <c r="E8" s="52"/>
      <c r="F8" s="52"/>
      <c r="G8" s="52"/>
      <c r="H8" s="52"/>
      <c r="I8" s="52"/>
      <c r="J8" s="136"/>
      <c r="K8" s="136"/>
      <c r="L8" s="54"/>
      <c r="M8" s="54"/>
      <c r="N8" s="55" t="s">
        <v>280</v>
      </c>
    </row>
    <row r="9" spans="1:28" customFormat="1" ht="8.25" customHeight="1" x14ac:dyDescent="0.25">
      <c r="A9" s="52"/>
      <c r="B9" s="52"/>
      <c r="C9" s="52"/>
      <c r="D9" s="52"/>
      <c r="E9" s="52"/>
      <c r="F9" s="151"/>
      <c r="G9" s="52"/>
      <c r="H9" s="52"/>
      <c r="I9" s="52"/>
      <c r="J9" s="52"/>
      <c r="K9" s="52"/>
      <c r="L9" s="52"/>
      <c r="M9" s="52"/>
      <c r="N9" s="52"/>
    </row>
    <row r="10" spans="1:28" customFormat="1" ht="2.25" customHeight="1" x14ac:dyDescent="0.25">
      <c r="A10" s="150"/>
      <c r="B10" s="5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28" customFormat="1" ht="11.25" customHeight="1" x14ac:dyDescent="0.25">
      <c r="A11" s="150" t="s">
        <v>279</v>
      </c>
      <c r="B11" s="54"/>
      <c r="C11" s="52"/>
      <c r="E11" s="52"/>
      <c r="F11" s="52"/>
      <c r="G11" s="290" t="s">
        <v>278</v>
      </c>
      <c r="H11" s="290"/>
      <c r="I11" s="290"/>
      <c r="J11" s="290"/>
      <c r="K11" s="290"/>
      <c r="L11" s="290"/>
      <c r="M11" s="290"/>
      <c r="N11" s="290"/>
    </row>
    <row r="12" spans="1:28" customFormat="1" ht="22.5" customHeight="1" x14ac:dyDescent="0.25">
      <c r="A12" s="150" t="s">
        <v>277</v>
      </c>
      <c r="B12" s="54"/>
      <c r="C12" s="52"/>
      <c r="E12" s="143"/>
      <c r="F12" s="143"/>
      <c r="G12" s="296" t="s">
        <v>276</v>
      </c>
      <c r="H12" s="296"/>
      <c r="I12" s="296"/>
      <c r="J12" s="296"/>
      <c r="K12" s="296"/>
      <c r="L12" s="296"/>
      <c r="M12" s="296"/>
      <c r="N12" s="296"/>
      <c r="X12" s="5" t="s">
        <v>276</v>
      </c>
    </row>
    <row r="13" spans="1:28" customFormat="1" ht="90" customHeight="1" x14ac:dyDescent="0.25">
      <c r="A13" s="300" t="s">
        <v>275</v>
      </c>
      <c r="B13" s="300"/>
      <c r="C13" s="300"/>
      <c r="D13" s="300"/>
      <c r="E13" s="300"/>
      <c r="F13" s="300"/>
      <c r="G13" s="296" t="s">
        <v>274</v>
      </c>
      <c r="H13" s="296"/>
      <c r="I13" s="296"/>
      <c r="J13" s="296"/>
      <c r="K13" s="296"/>
      <c r="L13" s="296"/>
      <c r="M13" s="296"/>
      <c r="N13" s="296"/>
      <c r="P13" s="149" t="s">
        <v>275</v>
      </c>
      <c r="Q13" s="149" t="s">
        <v>274</v>
      </c>
      <c r="R13" s="148"/>
      <c r="S13" s="148"/>
      <c r="T13" s="148"/>
      <c r="U13" s="148"/>
      <c r="Y13" s="5" t="s">
        <v>274</v>
      </c>
    </row>
    <row r="14" spans="1:28" customFormat="1" ht="67.5" customHeight="1" x14ac:dyDescent="0.25">
      <c r="A14" s="301" t="s">
        <v>273</v>
      </c>
      <c r="B14" s="301"/>
      <c r="C14" s="301"/>
      <c r="D14" s="301"/>
      <c r="E14" s="301"/>
      <c r="F14" s="301"/>
      <c r="G14" s="296" t="s">
        <v>345</v>
      </c>
      <c r="H14" s="296"/>
      <c r="I14" s="296"/>
      <c r="J14" s="296"/>
      <c r="K14" s="296"/>
      <c r="L14" s="296"/>
      <c r="M14" s="296"/>
      <c r="N14" s="296"/>
      <c r="P14" s="149" t="s">
        <v>272</v>
      </c>
      <c r="Q14" s="149"/>
      <c r="R14" s="148"/>
      <c r="S14" s="148"/>
      <c r="T14" s="148"/>
      <c r="U14" s="148"/>
      <c r="Z14" s="5" t="s">
        <v>57</v>
      </c>
    </row>
    <row r="15" spans="1:28" customFormat="1" ht="33.75" customHeight="1" x14ac:dyDescent="0.25">
      <c r="A15" s="300" t="s">
        <v>271</v>
      </c>
      <c r="B15" s="300"/>
      <c r="C15" s="300"/>
      <c r="D15" s="300"/>
      <c r="E15" s="300"/>
      <c r="F15" s="300"/>
      <c r="G15" s="296"/>
      <c r="H15" s="296"/>
      <c r="I15" s="296"/>
      <c r="J15" s="296"/>
      <c r="K15" s="296"/>
      <c r="L15" s="296"/>
      <c r="M15" s="296"/>
      <c r="N15" s="296"/>
      <c r="P15" s="149" t="s">
        <v>271</v>
      </c>
      <c r="Q15" s="149"/>
      <c r="R15" s="148"/>
      <c r="S15" s="148"/>
      <c r="T15" s="148"/>
      <c r="U15" s="148"/>
      <c r="AA15" s="5" t="s">
        <v>57</v>
      </c>
    </row>
    <row r="16" spans="1:28" customFormat="1" ht="11.25" customHeight="1" x14ac:dyDescent="0.25">
      <c r="A16" s="295" t="s">
        <v>270</v>
      </c>
      <c r="B16" s="295"/>
      <c r="C16" s="295"/>
      <c r="D16" s="295"/>
      <c r="E16" s="295"/>
      <c r="F16" s="295"/>
      <c r="G16" s="296" t="s">
        <v>269</v>
      </c>
      <c r="H16" s="296"/>
      <c r="I16" s="296"/>
      <c r="J16" s="296"/>
      <c r="K16" s="296"/>
      <c r="L16" s="296"/>
      <c r="M16" s="296"/>
      <c r="N16" s="296"/>
      <c r="AB16" s="5" t="s">
        <v>269</v>
      </c>
    </row>
    <row r="17" spans="1:33" customFormat="1" ht="15" x14ac:dyDescent="0.25">
      <c r="A17" s="295" t="s">
        <v>268</v>
      </c>
      <c r="B17" s="295"/>
      <c r="C17" s="295"/>
      <c r="D17" s="295"/>
      <c r="E17" s="295"/>
      <c r="F17" s="295"/>
      <c r="G17" s="296">
        <v>61</v>
      </c>
      <c r="H17" s="296"/>
      <c r="I17" s="296"/>
      <c r="J17" s="296"/>
      <c r="K17" s="296"/>
      <c r="L17" s="296"/>
      <c r="M17" s="296"/>
      <c r="N17" s="296"/>
      <c r="AC17" s="5" t="s">
        <v>57</v>
      </c>
    </row>
    <row r="18" spans="1:33" customFormat="1" ht="3.75" customHeight="1" x14ac:dyDescent="0.25">
      <c r="A18" s="147"/>
      <c r="B18" s="52"/>
      <c r="C18" s="52"/>
      <c r="D18" s="52"/>
      <c r="E18" s="52"/>
      <c r="F18" s="54"/>
      <c r="G18" s="54"/>
      <c r="H18" s="54"/>
      <c r="I18" s="54"/>
      <c r="J18" s="54"/>
      <c r="K18" s="54"/>
      <c r="L18" s="54"/>
      <c r="M18" s="54"/>
      <c r="N18" s="54"/>
    </row>
    <row r="19" spans="1:33" customFormat="1" ht="15" x14ac:dyDescent="0.25">
      <c r="A19" s="293" t="s">
        <v>32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AD19" s="5" t="s">
        <v>32</v>
      </c>
    </row>
    <row r="20" spans="1:33" customFormat="1" ht="15" x14ac:dyDescent="0.25">
      <c r="A20" s="289" t="s">
        <v>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33" customFormat="1" ht="5.25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1:33" customFormat="1" ht="15" x14ac:dyDescent="0.25">
      <c r="A22" s="293" t="s">
        <v>445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AE22" s="5" t="s">
        <v>267</v>
      </c>
    </row>
    <row r="23" spans="1:33" customFormat="1" ht="15" x14ac:dyDescent="0.25">
      <c r="A23" s="289" t="s">
        <v>266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</row>
    <row r="24" spans="1:33" customFormat="1" ht="21" customHeight="1" x14ac:dyDescent="0.25">
      <c r="A24" s="294" t="s">
        <v>265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</row>
    <row r="25" spans="1:33" customFormat="1" ht="3.75" customHeight="1" x14ac:dyDescent="0.2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33" customFormat="1" ht="15" x14ac:dyDescent="0.25">
      <c r="A26" s="288" t="s">
        <v>443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AF26" s="5" t="s">
        <v>264</v>
      </c>
    </row>
    <row r="27" spans="1:33" customFormat="1" ht="12" customHeight="1" x14ac:dyDescent="0.25">
      <c r="A27" s="289" t="s">
        <v>263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33" customFormat="1" ht="12" customHeight="1" x14ac:dyDescent="0.25">
      <c r="A28" s="52" t="s">
        <v>262</v>
      </c>
      <c r="B28" s="144" t="s">
        <v>261</v>
      </c>
      <c r="C28" s="136" t="s">
        <v>260</v>
      </c>
      <c r="D28" s="136"/>
      <c r="E28" s="136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33" customFormat="1" ht="12" customHeight="1" x14ac:dyDescent="0.25">
      <c r="A29" s="52" t="s">
        <v>259</v>
      </c>
      <c r="B29" s="290" t="s">
        <v>441</v>
      </c>
      <c r="C29" s="290"/>
      <c r="D29" s="290"/>
      <c r="E29" s="290"/>
      <c r="F29" s="290"/>
      <c r="G29" s="143"/>
      <c r="H29" s="143"/>
      <c r="I29" s="143"/>
      <c r="J29" s="143"/>
      <c r="K29" s="143"/>
      <c r="L29" s="143"/>
      <c r="M29" s="143"/>
      <c r="N29" s="143"/>
    </row>
    <row r="30" spans="1:33" customFormat="1" ht="15" x14ac:dyDescent="0.25">
      <c r="A30" s="52"/>
      <c r="B30" s="291" t="s">
        <v>258</v>
      </c>
      <c r="C30" s="291"/>
      <c r="D30" s="291"/>
      <c r="E30" s="291"/>
      <c r="F30" s="291"/>
      <c r="G30" s="140"/>
      <c r="H30" s="140"/>
      <c r="I30" s="140"/>
      <c r="J30" s="140"/>
      <c r="K30" s="140"/>
      <c r="L30" s="140"/>
      <c r="M30" s="142"/>
      <c r="N30" s="140"/>
    </row>
    <row r="31" spans="1:33" customFormat="1" ht="5.25" customHeight="1" x14ac:dyDescent="0.25">
      <c r="A31" s="52"/>
      <c r="B31" s="52"/>
      <c r="C31" s="52"/>
      <c r="D31" s="141"/>
      <c r="E31" s="141"/>
      <c r="F31" s="141"/>
      <c r="G31" s="141"/>
      <c r="H31" s="141"/>
      <c r="I31" s="141"/>
      <c r="J31" s="141"/>
      <c r="K31" s="141"/>
      <c r="L31" s="141"/>
      <c r="M31" s="140"/>
      <c r="N31" s="140"/>
    </row>
    <row r="32" spans="1:33" customFormat="1" ht="15" x14ac:dyDescent="0.25">
      <c r="A32" s="56" t="s">
        <v>257</v>
      </c>
      <c r="B32" s="52"/>
      <c r="C32" s="52"/>
      <c r="D32" s="292" t="s">
        <v>344</v>
      </c>
      <c r="E32" s="292"/>
      <c r="F32" s="292"/>
      <c r="G32" s="57"/>
      <c r="H32" s="57"/>
      <c r="I32" s="57"/>
      <c r="J32" s="57"/>
      <c r="K32" s="57"/>
      <c r="L32" s="57"/>
      <c r="M32" s="57"/>
      <c r="N32" s="57"/>
      <c r="AG32" s="5" t="s">
        <v>373</v>
      </c>
    </row>
    <row r="33" spans="1:37" customFormat="1" ht="7.5" customHeight="1" x14ac:dyDescent="0.25">
      <c r="A33" s="52"/>
      <c r="B33" s="4"/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37" customFormat="1" ht="12" customHeight="1" x14ac:dyDescent="0.25">
      <c r="A34" s="56" t="s">
        <v>256</v>
      </c>
      <c r="B34" s="4"/>
      <c r="C34" s="58">
        <v>1731.24</v>
      </c>
      <c r="D34" s="53" t="s">
        <v>432</v>
      </c>
      <c r="E34" s="130" t="s">
        <v>248</v>
      </c>
      <c r="G34" s="4"/>
      <c r="H34" s="4"/>
      <c r="I34" s="4"/>
      <c r="J34" s="4"/>
      <c r="K34" s="4"/>
      <c r="L34" s="59"/>
      <c r="M34" s="59"/>
      <c r="N34" s="4"/>
    </row>
    <row r="35" spans="1:37" customFormat="1" ht="11.25" customHeight="1" x14ac:dyDescent="0.25">
      <c r="A35" s="52"/>
      <c r="B35" s="10" t="s">
        <v>255</v>
      </c>
      <c r="C35" s="60"/>
      <c r="D35" s="55"/>
      <c r="E35" s="130"/>
      <c r="G35" s="4"/>
    </row>
    <row r="36" spans="1:37" customFormat="1" ht="12" customHeight="1" x14ac:dyDescent="0.25">
      <c r="A36" s="52"/>
      <c r="B36" s="61" t="s">
        <v>254</v>
      </c>
      <c r="C36" s="58">
        <v>1731.24</v>
      </c>
      <c r="D36" s="53" t="s">
        <v>432</v>
      </c>
      <c r="E36" s="130" t="s">
        <v>248</v>
      </c>
      <c r="G36" s="4" t="s">
        <v>253</v>
      </c>
      <c r="I36" s="4"/>
      <c r="J36" s="4"/>
      <c r="K36" s="4"/>
      <c r="L36" s="58">
        <v>206.42</v>
      </c>
      <c r="M36" s="62" t="s">
        <v>440</v>
      </c>
      <c r="N36" s="130" t="s">
        <v>248</v>
      </c>
    </row>
    <row r="37" spans="1:37" customFormat="1" ht="12" customHeight="1" x14ac:dyDescent="0.25">
      <c r="A37" s="52"/>
      <c r="B37" s="61" t="s">
        <v>14</v>
      </c>
      <c r="C37" s="58">
        <v>0</v>
      </c>
      <c r="D37" s="63" t="s">
        <v>249</v>
      </c>
      <c r="E37" s="130" t="s">
        <v>248</v>
      </c>
      <c r="G37" s="4" t="s">
        <v>252</v>
      </c>
      <c r="I37" s="4"/>
      <c r="J37" s="4"/>
      <c r="K37" s="4"/>
      <c r="L37" s="285">
        <v>818.03</v>
      </c>
      <c r="M37" s="285"/>
      <c r="N37" s="130" t="s">
        <v>250</v>
      </c>
    </row>
    <row r="38" spans="1:37" customFormat="1" ht="12" customHeight="1" x14ac:dyDescent="0.25">
      <c r="A38" s="52"/>
      <c r="B38" s="61" t="s">
        <v>15</v>
      </c>
      <c r="C38" s="58">
        <v>0</v>
      </c>
      <c r="D38" s="63" t="s">
        <v>249</v>
      </c>
      <c r="E38" s="130" t="s">
        <v>248</v>
      </c>
      <c r="G38" s="4" t="s">
        <v>251</v>
      </c>
      <c r="I38" s="4"/>
      <c r="J38" s="4"/>
      <c r="K38" s="4"/>
      <c r="L38" s="285">
        <v>75.09</v>
      </c>
      <c r="M38" s="285"/>
      <c r="N38" s="130" t="s">
        <v>250</v>
      </c>
    </row>
    <row r="39" spans="1:37" customFormat="1" ht="12" customHeight="1" x14ac:dyDescent="0.25">
      <c r="A39" s="52"/>
      <c r="B39" s="61" t="s">
        <v>16</v>
      </c>
      <c r="C39" s="58">
        <v>0</v>
      </c>
      <c r="D39" s="53" t="s">
        <v>249</v>
      </c>
      <c r="E39" s="130" t="s">
        <v>248</v>
      </c>
      <c r="G39" s="4"/>
      <c r="H39" s="4"/>
      <c r="I39" s="4"/>
      <c r="J39" s="4"/>
      <c r="K39" s="4"/>
      <c r="L39" s="286" t="s">
        <v>247</v>
      </c>
      <c r="M39" s="286"/>
      <c r="N39" s="4"/>
    </row>
    <row r="40" spans="1:37" customFormat="1" ht="7.5" customHeight="1" x14ac:dyDescent="0.25">
      <c r="A40" s="64"/>
    </row>
    <row r="41" spans="1:37" customFormat="1" ht="23.25" customHeight="1" x14ac:dyDescent="0.25">
      <c r="A41" s="287" t="s">
        <v>9</v>
      </c>
      <c r="B41" s="283" t="s">
        <v>10</v>
      </c>
      <c r="C41" s="283" t="s">
        <v>246</v>
      </c>
      <c r="D41" s="283"/>
      <c r="E41" s="283"/>
      <c r="F41" s="283" t="s">
        <v>245</v>
      </c>
      <c r="G41" s="283" t="s">
        <v>244</v>
      </c>
      <c r="H41" s="283"/>
      <c r="I41" s="283"/>
      <c r="J41" s="283" t="s">
        <v>243</v>
      </c>
      <c r="K41" s="283"/>
      <c r="L41" s="283"/>
      <c r="M41" s="283" t="s">
        <v>242</v>
      </c>
      <c r="N41" s="283" t="s">
        <v>241</v>
      </c>
    </row>
    <row r="42" spans="1:37" customFormat="1" ht="28.5" customHeight="1" x14ac:dyDescent="0.25">
      <c r="A42" s="287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</row>
    <row r="43" spans="1:37" customFormat="1" ht="22.5" x14ac:dyDescent="0.25">
      <c r="A43" s="287"/>
      <c r="B43" s="283"/>
      <c r="C43" s="283"/>
      <c r="D43" s="283"/>
      <c r="E43" s="283"/>
      <c r="F43" s="283"/>
      <c r="G43" s="131" t="s">
        <v>239</v>
      </c>
      <c r="H43" s="131" t="s">
        <v>238</v>
      </c>
      <c r="I43" s="131" t="s">
        <v>240</v>
      </c>
      <c r="J43" s="131" t="s">
        <v>239</v>
      </c>
      <c r="K43" s="131" t="s">
        <v>238</v>
      </c>
      <c r="L43" s="131" t="s">
        <v>17</v>
      </c>
      <c r="M43" s="283"/>
      <c r="N43" s="283"/>
    </row>
    <row r="44" spans="1:37" customFormat="1" ht="15" x14ac:dyDescent="0.25">
      <c r="A44" s="65">
        <v>1</v>
      </c>
      <c r="B44" s="132">
        <v>2</v>
      </c>
      <c r="C44" s="284">
        <v>3</v>
      </c>
      <c r="D44" s="284"/>
      <c r="E44" s="284"/>
      <c r="F44" s="132">
        <v>4</v>
      </c>
      <c r="G44" s="132">
        <v>5</v>
      </c>
      <c r="H44" s="132">
        <v>6</v>
      </c>
      <c r="I44" s="132">
        <v>7</v>
      </c>
      <c r="J44" s="132">
        <v>8</v>
      </c>
      <c r="K44" s="132">
        <v>9</v>
      </c>
      <c r="L44" s="132">
        <v>10</v>
      </c>
      <c r="M44" s="132">
        <v>11</v>
      </c>
      <c r="N44" s="132">
        <v>12</v>
      </c>
    </row>
    <row r="45" spans="1:37" customFormat="1" ht="15" x14ac:dyDescent="0.25">
      <c r="A45" s="280" t="s">
        <v>237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2"/>
      <c r="AH45" s="13" t="s">
        <v>237</v>
      </c>
    </row>
    <row r="46" spans="1:37" customFormat="1" ht="15" x14ac:dyDescent="0.25">
      <c r="A46" s="276" t="s">
        <v>236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8"/>
      <c r="AH46" s="13"/>
      <c r="AI46" s="20" t="s">
        <v>236</v>
      </c>
    </row>
    <row r="47" spans="1:37" customFormat="1" ht="23.25" x14ac:dyDescent="0.25">
      <c r="A47" s="66" t="s">
        <v>122</v>
      </c>
      <c r="B47" s="133" t="s">
        <v>235</v>
      </c>
      <c r="C47" s="272" t="s">
        <v>327</v>
      </c>
      <c r="D47" s="272"/>
      <c r="E47" s="272"/>
      <c r="F47" s="67" t="s">
        <v>196</v>
      </c>
      <c r="G47" s="68"/>
      <c r="H47" s="68"/>
      <c r="I47" s="184">
        <v>5.5129999999999999</v>
      </c>
      <c r="J47" s="70"/>
      <c r="K47" s="68"/>
      <c r="L47" s="70"/>
      <c r="M47" s="68"/>
      <c r="N47" s="71"/>
      <c r="AH47" s="13"/>
      <c r="AI47" s="20"/>
      <c r="AJ47" s="20" t="s">
        <v>327</v>
      </c>
    </row>
    <row r="48" spans="1:37" customFormat="1" ht="15" x14ac:dyDescent="0.25">
      <c r="A48" s="72"/>
      <c r="B48" s="73" t="s">
        <v>122</v>
      </c>
      <c r="C48" s="266" t="s">
        <v>121</v>
      </c>
      <c r="D48" s="266"/>
      <c r="E48" s="266"/>
      <c r="F48" s="74"/>
      <c r="G48" s="75"/>
      <c r="H48" s="75"/>
      <c r="I48" s="75"/>
      <c r="J48" s="76">
        <v>142.34</v>
      </c>
      <c r="K48" s="75"/>
      <c r="L48" s="76">
        <v>784.72</v>
      </c>
      <c r="M48" s="78">
        <v>30.13</v>
      </c>
      <c r="N48" s="186">
        <v>23643.61</v>
      </c>
      <c r="AH48" s="13"/>
      <c r="AI48" s="20"/>
      <c r="AJ48" s="20"/>
      <c r="AK48" s="2" t="s">
        <v>121</v>
      </c>
    </row>
    <row r="49" spans="1:40" customFormat="1" ht="15" x14ac:dyDescent="0.25">
      <c r="A49" s="86"/>
      <c r="B49" s="73"/>
      <c r="C49" s="266" t="s">
        <v>113</v>
      </c>
      <c r="D49" s="266"/>
      <c r="E49" s="266"/>
      <c r="F49" s="74" t="s">
        <v>112</v>
      </c>
      <c r="G49" s="78">
        <v>18.68</v>
      </c>
      <c r="H49" s="75"/>
      <c r="I49" s="182">
        <v>102.98284</v>
      </c>
      <c r="J49" s="84"/>
      <c r="K49" s="75"/>
      <c r="L49" s="84"/>
      <c r="M49" s="75"/>
      <c r="N49" s="85"/>
      <c r="AH49" s="13"/>
      <c r="AI49" s="20"/>
      <c r="AJ49" s="20"/>
      <c r="AL49" s="2" t="s">
        <v>113</v>
      </c>
    </row>
    <row r="50" spans="1:40" customFormat="1" ht="15" x14ac:dyDescent="0.25">
      <c r="A50" s="72"/>
      <c r="B50" s="73"/>
      <c r="C50" s="275" t="s">
        <v>110</v>
      </c>
      <c r="D50" s="275"/>
      <c r="E50" s="275"/>
      <c r="F50" s="89"/>
      <c r="G50" s="90"/>
      <c r="H50" s="90"/>
      <c r="I50" s="90"/>
      <c r="J50" s="91">
        <v>142.34</v>
      </c>
      <c r="K50" s="90"/>
      <c r="L50" s="91">
        <v>784.72</v>
      </c>
      <c r="M50" s="90"/>
      <c r="N50" s="187">
        <v>23643.61</v>
      </c>
      <c r="AH50" s="13"/>
      <c r="AI50" s="20"/>
      <c r="AJ50" s="20"/>
      <c r="AM50" s="2" t="s">
        <v>110</v>
      </c>
    </row>
    <row r="51" spans="1:40" customFormat="1" ht="15" x14ac:dyDescent="0.25">
      <c r="A51" s="86"/>
      <c r="B51" s="73"/>
      <c r="C51" s="266" t="s">
        <v>109</v>
      </c>
      <c r="D51" s="266"/>
      <c r="E51" s="266"/>
      <c r="F51" s="74"/>
      <c r="G51" s="75"/>
      <c r="H51" s="75"/>
      <c r="I51" s="75"/>
      <c r="J51" s="84"/>
      <c r="K51" s="75"/>
      <c r="L51" s="76">
        <v>784.72</v>
      </c>
      <c r="M51" s="75"/>
      <c r="N51" s="186">
        <v>23643.61</v>
      </c>
      <c r="AH51" s="13"/>
      <c r="AI51" s="20"/>
      <c r="AJ51" s="20"/>
      <c r="AL51" s="2" t="s">
        <v>109</v>
      </c>
    </row>
    <row r="52" spans="1:40" customFormat="1" ht="15" x14ac:dyDescent="0.25">
      <c r="A52" s="86"/>
      <c r="B52" s="73" t="s">
        <v>224</v>
      </c>
      <c r="C52" s="266" t="s">
        <v>223</v>
      </c>
      <c r="D52" s="266"/>
      <c r="E52" s="266"/>
      <c r="F52" s="74" t="s">
        <v>105</v>
      </c>
      <c r="G52" s="93">
        <v>102</v>
      </c>
      <c r="H52" s="75"/>
      <c r="I52" s="93">
        <v>102</v>
      </c>
      <c r="J52" s="84"/>
      <c r="K52" s="75"/>
      <c r="L52" s="76">
        <v>800.41</v>
      </c>
      <c r="M52" s="75"/>
      <c r="N52" s="186">
        <v>24116.48</v>
      </c>
      <c r="AH52" s="13"/>
      <c r="AI52" s="20"/>
      <c r="AJ52" s="20"/>
      <c r="AL52" s="2" t="s">
        <v>223</v>
      </c>
    </row>
    <row r="53" spans="1:40" customFormat="1" ht="15" x14ac:dyDescent="0.25">
      <c r="A53" s="86"/>
      <c r="B53" s="73" t="s">
        <v>222</v>
      </c>
      <c r="C53" s="266" t="s">
        <v>221</v>
      </c>
      <c r="D53" s="266"/>
      <c r="E53" s="266"/>
      <c r="F53" s="74" t="s">
        <v>105</v>
      </c>
      <c r="G53" s="93">
        <v>54</v>
      </c>
      <c r="H53" s="75"/>
      <c r="I53" s="93">
        <v>54</v>
      </c>
      <c r="J53" s="84"/>
      <c r="K53" s="75"/>
      <c r="L53" s="76">
        <v>423.75</v>
      </c>
      <c r="M53" s="75"/>
      <c r="N53" s="186">
        <v>12767.55</v>
      </c>
      <c r="AH53" s="13"/>
      <c r="AI53" s="20"/>
      <c r="AJ53" s="20"/>
      <c r="AL53" s="2" t="s">
        <v>221</v>
      </c>
    </row>
    <row r="54" spans="1:40" customFormat="1" ht="15" x14ac:dyDescent="0.25">
      <c r="A54" s="94"/>
      <c r="B54" s="135"/>
      <c r="C54" s="272" t="s">
        <v>96</v>
      </c>
      <c r="D54" s="272"/>
      <c r="E54" s="272"/>
      <c r="F54" s="67"/>
      <c r="G54" s="68"/>
      <c r="H54" s="68"/>
      <c r="I54" s="68"/>
      <c r="J54" s="70"/>
      <c r="K54" s="68"/>
      <c r="L54" s="98">
        <v>2008.88</v>
      </c>
      <c r="M54" s="90"/>
      <c r="N54" s="99">
        <v>60527.64</v>
      </c>
      <c r="AH54" s="13"/>
      <c r="AI54" s="20"/>
      <c r="AJ54" s="20"/>
      <c r="AN54" s="20" t="s">
        <v>96</v>
      </c>
    </row>
    <row r="55" spans="1:40" customFormat="1" ht="23.25" x14ac:dyDescent="0.25">
      <c r="A55" s="66" t="s">
        <v>120</v>
      </c>
      <c r="B55" s="133" t="s">
        <v>229</v>
      </c>
      <c r="C55" s="272" t="s">
        <v>228</v>
      </c>
      <c r="D55" s="272"/>
      <c r="E55" s="272"/>
      <c r="F55" s="67" t="s">
        <v>143</v>
      </c>
      <c r="G55" s="68"/>
      <c r="H55" s="68"/>
      <c r="I55" s="69">
        <v>2.4900000000000002</v>
      </c>
      <c r="J55" s="70"/>
      <c r="K55" s="68"/>
      <c r="L55" s="70"/>
      <c r="M55" s="68"/>
      <c r="N55" s="71"/>
      <c r="AH55" s="13"/>
      <c r="AI55" s="20"/>
      <c r="AJ55" s="20" t="s">
        <v>228</v>
      </c>
      <c r="AN55" s="20"/>
    </row>
    <row r="56" spans="1:40" customFormat="1" ht="15" x14ac:dyDescent="0.25">
      <c r="A56" s="72"/>
      <c r="B56" s="73" t="s">
        <v>122</v>
      </c>
      <c r="C56" s="266" t="s">
        <v>121</v>
      </c>
      <c r="D56" s="266"/>
      <c r="E56" s="266"/>
      <c r="F56" s="74"/>
      <c r="G56" s="75"/>
      <c r="H56" s="75"/>
      <c r="I56" s="75"/>
      <c r="J56" s="76">
        <v>589.77</v>
      </c>
      <c r="K56" s="75"/>
      <c r="L56" s="183">
        <v>1468.53</v>
      </c>
      <c r="M56" s="78">
        <v>30.13</v>
      </c>
      <c r="N56" s="186">
        <v>44246.81</v>
      </c>
      <c r="AH56" s="13"/>
      <c r="AI56" s="20"/>
      <c r="AJ56" s="20"/>
      <c r="AK56" s="2" t="s">
        <v>121</v>
      </c>
      <c r="AN56" s="20"/>
    </row>
    <row r="57" spans="1:40" customFormat="1" ht="15" x14ac:dyDescent="0.25">
      <c r="A57" s="72"/>
      <c r="B57" s="73" t="s">
        <v>120</v>
      </c>
      <c r="C57" s="266" t="s">
        <v>119</v>
      </c>
      <c r="D57" s="266"/>
      <c r="E57" s="266"/>
      <c r="F57" s="74"/>
      <c r="G57" s="75"/>
      <c r="H57" s="75"/>
      <c r="I57" s="75"/>
      <c r="J57" s="76">
        <v>889.15</v>
      </c>
      <c r="K57" s="75"/>
      <c r="L57" s="183">
        <v>2213.98</v>
      </c>
      <c r="M57" s="78">
        <v>11.44</v>
      </c>
      <c r="N57" s="186">
        <v>25327.93</v>
      </c>
      <c r="AH57" s="13"/>
      <c r="AI57" s="20"/>
      <c r="AJ57" s="20"/>
      <c r="AK57" s="2" t="s">
        <v>119</v>
      </c>
      <c r="AN57" s="20"/>
    </row>
    <row r="58" spans="1:40" customFormat="1" ht="15" x14ac:dyDescent="0.25">
      <c r="A58" s="72"/>
      <c r="B58" s="73" t="s">
        <v>118</v>
      </c>
      <c r="C58" s="266" t="s">
        <v>117</v>
      </c>
      <c r="D58" s="266"/>
      <c r="E58" s="266"/>
      <c r="F58" s="74"/>
      <c r="G58" s="75"/>
      <c r="H58" s="75"/>
      <c r="I58" s="75"/>
      <c r="J58" s="76">
        <v>94.56</v>
      </c>
      <c r="K58" s="75"/>
      <c r="L58" s="76">
        <v>235.45</v>
      </c>
      <c r="M58" s="78">
        <v>30.13</v>
      </c>
      <c r="N58" s="186">
        <v>7094.11</v>
      </c>
      <c r="AH58" s="13"/>
      <c r="AI58" s="20"/>
      <c r="AJ58" s="20"/>
      <c r="AK58" s="2" t="s">
        <v>117</v>
      </c>
      <c r="AN58" s="20"/>
    </row>
    <row r="59" spans="1:40" customFormat="1" ht="15" x14ac:dyDescent="0.25">
      <c r="A59" s="86"/>
      <c r="B59" s="73"/>
      <c r="C59" s="266" t="s">
        <v>113</v>
      </c>
      <c r="D59" s="266"/>
      <c r="E59" s="266"/>
      <c r="F59" s="74" t="s">
        <v>112</v>
      </c>
      <c r="G59" s="78">
        <v>68.260000000000005</v>
      </c>
      <c r="H59" s="75"/>
      <c r="I59" s="192">
        <v>169.9674</v>
      </c>
      <c r="J59" s="84"/>
      <c r="K59" s="75"/>
      <c r="L59" s="84"/>
      <c r="M59" s="75"/>
      <c r="N59" s="85"/>
      <c r="AH59" s="13"/>
      <c r="AI59" s="20"/>
      <c r="AJ59" s="20"/>
      <c r="AL59" s="2" t="s">
        <v>113</v>
      </c>
      <c r="AN59" s="20"/>
    </row>
    <row r="60" spans="1:40" customFormat="1" ht="15" x14ac:dyDescent="0.25">
      <c r="A60" s="86"/>
      <c r="B60" s="73"/>
      <c r="C60" s="266" t="s">
        <v>111</v>
      </c>
      <c r="D60" s="266"/>
      <c r="E60" s="266"/>
      <c r="F60" s="74" t="s">
        <v>112</v>
      </c>
      <c r="G60" s="87">
        <v>9.4</v>
      </c>
      <c r="H60" s="75"/>
      <c r="I60" s="88">
        <v>23.405999999999999</v>
      </c>
      <c r="J60" s="84"/>
      <c r="K60" s="75"/>
      <c r="L60" s="84"/>
      <c r="M60" s="75"/>
      <c r="N60" s="85"/>
      <c r="AH60" s="13"/>
      <c r="AI60" s="20"/>
      <c r="AJ60" s="20"/>
      <c r="AL60" s="2" t="s">
        <v>111</v>
      </c>
      <c r="AN60" s="20"/>
    </row>
    <row r="61" spans="1:40" customFormat="1" ht="15" x14ac:dyDescent="0.25">
      <c r="A61" s="72"/>
      <c r="B61" s="73"/>
      <c r="C61" s="275" t="s">
        <v>110</v>
      </c>
      <c r="D61" s="275"/>
      <c r="E61" s="275"/>
      <c r="F61" s="89"/>
      <c r="G61" s="90"/>
      <c r="H61" s="90"/>
      <c r="I61" s="90"/>
      <c r="J61" s="181">
        <v>1478.92</v>
      </c>
      <c r="K61" s="90"/>
      <c r="L61" s="181">
        <v>3682.51</v>
      </c>
      <c r="M61" s="90"/>
      <c r="N61" s="187">
        <v>69574.740000000005</v>
      </c>
      <c r="AH61" s="13"/>
      <c r="AI61" s="20"/>
      <c r="AJ61" s="20"/>
      <c r="AM61" s="2" t="s">
        <v>110</v>
      </c>
      <c r="AN61" s="20"/>
    </row>
    <row r="62" spans="1:40" customFormat="1" ht="15" x14ac:dyDescent="0.25">
      <c r="A62" s="86"/>
      <c r="B62" s="73"/>
      <c r="C62" s="266" t="s">
        <v>109</v>
      </c>
      <c r="D62" s="266"/>
      <c r="E62" s="266"/>
      <c r="F62" s="74"/>
      <c r="G62" s="75"/>
      <c r="H62" s="75"/>
      <c r="I62" s="75"/>
      <c r="J62" s="84"/>
      <c r="K62" s="75"/>
      <c r="L62" s="183">
        <v>1703.98</v>
      </c>
      <c r="M62" s="75"/>
      <c r="N62" s="186">
        <v>51340.92</v>
      </c>
      <c r="AH62" s="13"/>
      <c r="AI62" s="20"/>
      <c r="AJ62" s="20"/>
      <c r="AL62" s="2" t="s">
        <v>109</v>
      </c>
      <c r="AN62" s="20"/>
    </row>
    <row r="63" spans="1:40" customFormat="1" ht="15" x14ac:dyDescent="0.25">
      <c r="A63" s="86"/>
      <c r="B63" s="73" t="s">
        <v>224</v>
      </c>
      <c r="C63" s="266" t="s">
        <v>223</v>
      </c>
      <c r="D63" s="266"/>
      <c r="E63" s="266"/>
      <c r="F63" s="74" t="s">
        <v>105</v>
      </c>
      <c r="G63" s="93">
        <v>102</v>
      </c>
      <c r="H63" s="75"/>
      <c r="I63" s="93">
        <v>102</v>
      </c>
      <c r="J63" s="84"/>
      <c r="K63" s="75"/>
      <c r="L63" s="183">
        <v>1738.06</v>
      </c>
      <c r="M63" s="75"/>
      <c r="N63" s="186">
        <v>52367.74</v>
      </c>
      <c r="AH63" s="13"/>
      <c r="AI63" s="20"/>
      <c r="AJ63" s="20"/>
      <c r="AL63" s="2" t="s">
        <v>223</v>
      </c>
      <c r="AN63" s="20"/>
    </row>
    <row r="64" spans="1:40" customFormat="1" ht="15" x14ac:dyDescent="0.25">
      <c r="A64" s="86"/>
      <c r="B64" s="73" t="s">
        <v>222</v>
      </c>
      <c r="C64" s="266" t="s">
        <v>221</v>
      </c>
      <c r="D64" s="266"/>
      <c r="E64" s="266"/>
      <c r="F64" s="74" t="s">
        <v>105</v>
      </c>
      <c r="G64" s="93">
        <v>54</v>
      </c>
      <c r="H64" s="75"/>
      <c r="I64" s="93">
        <v>54</v>
      </c>
      <c r="J64" s="84"/>
      <c r="K64" s="75"/>
      <c r="L64" s="76">
        <v>920.15</v>
      </c>
      <c r="M64" s="75"/>
      <c r="N64" s="186">
        <v>27724.1</v>
      </c>
      <c r="AH64" s="13"/>
      <c r="AI64" s="20"/>
      <c r="AJ64" s="20"/>
      <c r="AL64" s="2" t="s">
        <v>221</v>
      </c>
      <c r="AN64" s="20"/>
    </row>
    <row r="65" spans="1:40" customFormat="1" ht="15" x14ac:dyDescent="0.25">
      <c r="A65" s="94"/>
      <c r="B65" s="135"/>
      <c r="C65" s="272" t="s">
        <v>96</v>
      </c>
      <c r="D65" s="272"/>
      <c r="E65" s="272"/>
      <c r="F65" s="67"/>
      <c r="G65" s="68"/>
      <c r="H65" s="68"/>
      <c r="I65" s="68"/>
      <c r="J65" s="70"/>
      <c r="K65" s="68"/>
      <c r="L65" s="98">
        <v>6340.72</v>
      </c>
      <c r="M65" s="90"/>
      <c r="N65" s="99">
        <v>149666.57999999999</v>
      </c>
      <c r="AH65" s="13"/>
      <c r="AI65" s="20"/>
      <c r="AJ65" s="20"/>
      <c r="AN65" s="20" t="s">
        <v>96</v>
      </c>
    </row>
    <row r="66" spans="1:40" customFormat="1" ht="15" x14ac:dyDescent="0.25">
      <c r="A66" s="276" t="s">
        <v>234</v>
      </c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8"/>
      <c r="AH66" s="13"/>
      <c r="AI66" s="20" t="s">
        <v>234</v>
      </c>
      <c r="AJ66" s="20"/>
      <c r="AN66" s="20"/>
    </row>
    <row r="67" spans="1:40" customFormat="1" ht="34.5" x14ac:dyDescent="0.25">
      <c r="A67" s="66" t="s">
        <v>118</v>
      </c>
      <c r="B67" s="133" t="s">
        <v>232</v>
      </c>
      <c r="C67" s="272" t="s">
        <v>231</v>
      </c>
      <c r="D67" s="272"/>
      <c r="E67" s="272"/>
      <c r="F67" s="67" t="s">
        <v>126</v>
      </c>
      <c r="G67" s="68"/>
      <c r="H67" s="68"/>
      <c r="I67" s="191">
        <v>0.1085</v>
      </c>
      <c r="J67" s="70"/>
      <c r="K67" s="68"/>
      <c r="L67" s="70"/>
      <c r="M67" s="68"/>
      <c r="N67" s="71"/>
      <c r="AH67" s="13"/>
      <c r="AI67" s="20"/>
      <c r="AJ67" s="20" t="s">
        <v>231</v>
      </c>
      <c r="AN67" s="20"/>
    </row>
    <row r="68" spans="1:40" customFormat="1" ht="15" x14ac:dyDescent="0.25">
      <c r="A68" s="72"/>
      <c r="B68" s="73" t="s">
        <v>122</v>
      </c>
      <c r="C68" s="266" t="s">
        <v>121</v>
      </c>
      <c r="D68" s="266"/>
      <c r="E68" s="266"/>
      <c r="F68" s="74"/>
      <c r="G68" s="75"/>
      <c r="H68" s="75"/>
      <c r="I68" s="75"/>
      <c r="J68" s="76">
        <v>479.99</v>
      </c>
      <c r="K68" s="75"/>
      <c r="L68" s="76">
        <v>52.08</v>
      </c>
      <c r="M68" s="78">
        <v>30.13</v>
      </c>
      <c r="N68" s="186">
        <v>1569.17</v>
      </c>
      <c r="AH68" s="13"/>
      <c r="AI68" s="20"/>
      <c r="AJ68" s="20"/>
      <c r="AK68" s="2" t="s">
        <v>121</v>
      </c>
      <c r="AN68" s="20"/>
    </row>
    <row r="69" spans="1:40" customFormat="1" ht="15" x14ac:dyDescent="0.25">
      <c r="A69" s="72"/>
      <c r="B69" s="73" t="s">
        <v>120</v>
      </c>
      <c r="C69" s="266" t="s">
        <v>119</v>
      </c>
      <c r="D69" s="266"/>
      <c r="E69" s="266"/>
      <c r="F69" s="74"/>
      <c r="G69" s="75"/>
      <c r="H69" s="75"/>
      <c r="I69" s="75"/>
      <c r="J69" s="183">
        <v>1485.06</v>
      </c>
      <c r="K69" s="75"/>
      <c r="L69" s="76">
        <v>161.13</v>
      </c>
      <c r="M69" s="78">
        <v>11.44</v>
      </c>
      <c r="N69" s="186">
        <v>1843.33</v>
      </c>
      <c r="AH69" s="13"/>
      <c r="AI69" s="20"/>
      <c r="AJ69" s="20"/>
      <c r="AK69" s="2" t="s">
        <v>119</v>
      </c>
      <c r="AN69" s="20"/>
    </row>
    <row r="70" spans="1:40" customFormat="1" ht="15" x14ac:dyDescent="0.25">
      <c r="A70" s="72"/>
      <c r="B70" s="73" t="s">
        <v>118</v>
      </c>
      <c r="C70" s="266" t="s">
        <v>117</v>
      </c>
      <c r="D70" s="266"/>
      <c r="E70" s="266"/>
      <c r="F70" s="74"/>
      <c r="G70" s="75"/>
      <c r="H70" s="75"/>
      <c r="I70" s="75"/>
      <c r="J70" s="76">
        <v>157.94</v>
      </c>
      <c r="K70" s="75"/>
      <c r="L70" s="76">
        <v>17.14</v>
      </c>
      <c r="M70" s="78">
        <v>30.13</v>
      </c>
      <c r="N70" s="77">
        <v>516.42999999999995</v>
      </c>
      <c r="AH70" s="13"/>
      <c r="AI70" s="20"/>
      <c r="AJ70" s="20"/>
      <c r="AK70" s="2" t="s">
        <v>117</v>
      </c>
      <c r="AN70" s="20"/>
    </row>
    <row r="71" spans="1:40" customFormat="1" ht="15" x14ac:dyDescent="0.25">
      <c r="A71" s="86"/>
      <c r="B71" s="73"/>
      <c r="C71" s="266" t="s">
        <v>113</v>
      </c>
      <c r="D71" s="266"/>
      <c r="E71" s="266"/>
      <c r="F71" s="74" t="s">
        <v>112</v>
      </c>
      <c r="G71" s="78">
        <v>57.76</v>
      </c>
      <c r="H71" s="75"/>
      <c r="I71" s="182">
        <v>6.2669600000000001</v>
      </c>
      <c r="J71" s="84"/>
      <c r="K71" s="75"/>
      <c r="L71" s="84"/>
      <c r="M71" s="75"/>
      <c r="N71" s="85"/>
      <c r="AH71" s="13"/>
      <c r="AI71" s="20"/>
      <c r="AJ71" s="20"/>
      <c r="AL71" s="2" t="s">
        <v>113</v>
      </c>
      <c r="AN71" s="20"/>
    </row>
    <row r="72" spans="1:40" customFormat="1" ht="15" x14ac:dyDescent="0.25">
      <c r="A72" s="86"/>
      <c r="B72" s="73"/>
      <c r="C72" s="266" t="s">
        <v>111</v>
      </c>
      <c r="D72" s="266"/>
      <c r="E72" s="266"/>
      <c r="F72" s="74" t="s">
        <v>112</v>
      </c>
      <c r="G72" s="87">
        <v>15.7</v>
      </c>
      <c r="H72" s="75"/>
      <c r="I72" s="182">
        <v>1.7034499999999999</v>
      </c>
      <c r="J72" s="84"/>
      <c r="K72" s="75"/>
      <c r="L72" s="84"/>
      <c r="M72" s="75"/>
      <c r="N72" s="85"/>
      <c r="AH72" s="13"/>
      <c r="AI72" s="20"/>
      <c r="AJ72" s="20"/>
      <c r="AL72" s="2" t="s">
        <v>111</v>
      </c>
      <c r="AN72" s="20"/>
    </row>
    <row r="73" spans="1:40" customFormat="1" ht="15" x14ac:dyDescent="0.25">
      <c r="A73" s="72"/>
      <c r="B73" s="73"/>
      <c r="C73" s="275" t="s">
        <v>110</v>
      </c>
      <c r="D73" s="275"/>
      <c r="E73" s="275"/>
      <c r="F73" s="89"/>
      <c r="G73" s="90"/>
      <c r="H73" s="90"/>
      <c r="I73" s="90"/>
      <c r="J73" s="181">
        <v>1965.05</v>
      </c>
      <c r="K73" s="90"/>
      <c r="L73" s="91">
        <v>213.21</v>
      </c>
      <c r="M73" s="90"/>
      <c r="N73" s="187">
        <v>3412.5</v>
      </c>
      <c r="AH73" s="13"/>
      <c r="AI73" s="20"/>
      <c r="AJ73" s="20"/>
      <c r="AM73" s="2" t="s">
        <v>110</v>
      </c>
      <c r="AN73" s="20"/>
    </row>
    <row r="74" spans="1:40" customFormat="1" ht="15" x14ac:dyDescent="0.25">
      <c r="A74" s="86"/>
      <c r="B74" s="73"/>
      <c r="C74" s="266" t="s">
        <v>109</v>
      </c>
      <c r="D74" s="266"/>
      <c r="E74" s="266"/>
      <c r="F74" s="74"/>
      <c r="G74" s="75"/>
      <c r="H74" s="75"/>
      <c r="I74" s="75"/>
      <c r="J74" s="84"/>
      <c r="K74" s="75"/>
      <c r="L74" s="76">
        <v>69.22</v>
      </c>
      <c r="M74" s="75"/>
      <c r="N74" s="186">
        <v>2085.6</v>
      </c>
      <c r="AH74" s="13"/>
      <c r="AI74" s="20"/>
      <c r="AJ74" s="20"/>
      <c r="AL74" s="2" t="s">
        <v>109</v>
      </c>
      <c r="AN74" s="20"/>
    </row>
    <row r="75" spans="1:40" customFormat="1" ht="15" x14ac:dyDescent="0.25">
      <c r="A75" s="86"/>
      <c r="B75" s="73" t="s">
        <v>224</v>
      </c>
      <c r="C75" s="266" t="s">
        <v>223</v>
      </c>
      <c r="D75" s="266"/>
      <c r="E75" s="266"/>
      <c r="F75" s="74" t="s">
        <v>105</v>
      </c>
      <c r="G75" s="93">
        <v>102</v>
      </c>
      <c r="H75" s="75"/>
      <c r="I75" s="93">
        <v>102</v>
      </c>
      <c r="J75" s="84"/>
      <c r="K75" s="75"/>
      <c r="L75" s="76">
        <v>70.599999999999994</v>
      </c>
      <c r="M75" s="75"/>
      <c r="N75" s="186">
        <v>2127.31</v>
      </c>
      <c r="AH75" s="13"/>
      <c r="AI75" s="20"/>
      <c r="AJ75" s="20"/>
      <c r="AL75" s="2" t="s">
        <v>223</v>
      </c>
      <c r="AN75" s="20"/>
    </row>
    <row r="76" spans="1:40" customFormat="1" ht="15" x14ac:dyDescent="0.25">
      <c r="A76" s="86"/>
      <c r="B76" s="73" t="s">
        <v>222</v>
      </c>
      <c r="C76" s="266" t="s">
        <v>221</v>
      </c>
      <c r="D76" s="266"/>
      <c r="E76" s="266"/>
      <c r="F76" s="74" t="s">
        <v>105</v>
      </c>
      <c r="G76" s="93">
        <v>54</v>
      </c>
      <c r="H76" s="75"/>
      <c r="I76" s="93">
        <v>54</v>
      </c>
      <c r="J76" s="84"/>
      <c r="K76" s="75"/>
      <c r="L76" s="76">
        <v>37.380000000000003</v>
      </c>
      <c r="M76" s="75"/>
      <c r="N76" s="186">
        <v>1126.22</v>
      </c>
      <c r="AH76" s="13"/>
      <c r="AI76" s="20"/>
      <c r="AJ76" s="20"/>
      <c r="AL76" s="2" t="s">
        <v>221</v>
      </c>
      <c r="AN76" s="20"/>
    </row>
    <row r="77" spans="1:40" customFormat="1" ht="15" x14ac:dyDescent="0.25">
      <c r="A77" s="94"/>
      <c r="B77" s="135"/>
      <c r="C77" s="272" t="s">
        <v>96</v>
      </c>
      <c r="D77" s="272"/>
      <c r="E77" s="272"/>
      <c r="F77" s="67"/>
      <c r="G77" s="68"/>
      <c r="H77" s="68"/>
      <c r="I77" s="68"/>
      <c r="J77" s="70"/>
      <c r="K77" s="68"/>
      <c r="L77" s="95">
        <v>321.19</v>
      </c>
      <c r="M77" s="90"/>
      <c r="N77" s="99">
        <v>6666.03</v>
      </c>
      <c r="AH77" s="13"/>
      <c r="AI77" s="20"/>
      <c r="AJ77" s="20"/>
      <c r="AN77" s="20" t="s">
        <v>96</v>
      </c>
    </row>
    <row r="78" spans="1:40" customFormat="1" ht="23.25" x14ac:dyDescent="0.25">
      <c r="A78" s="66" t="s">
        <v>155</v>
      </c>
      <c r="B78" s="133" t="s">
        <v>229</v>
      </c>
      <c r="C78" s="272" t="s">
        <v>228</v>
      </c>
      <c r="D78" s="272"/>
      <c r="E78" s="272"/>
      <c r="F78" s="67" t="s">
        <v>143</v>
      </c>
      <c r="G78" s="68"/>
      <c r="H78" s="68"/>
      <c r="I78" s="69">
        <v>0.25</v>
      </c>
      <c r="J78" s="70"/>
      <c r="K78" s="68"/>
      <c r="L78" s="70"/>
      <c r="M78" s="68"/>
      <c r="N78" s="71"/>
      <c r="AH78" s="13"/>
      <c r="AI78" s="20"/>
      <c r="AJ78" s="20" t="s">
        <v>228</v>
      </c>
      <c r="AN78" s="20"/>
    </row>
    <row r="79" spans="1:40" customFormat="1" ht="15" x14ac:dyDescent="0.25">
      <c r="A79" s="72"/>
      <c r="B79" s="73" t="s">
        <v>122</v>
      </c>
      <c r="C79" s="266" t="s">
        <v>121</v>
      </c>
      <c r="D79" s="266"/>
      <c r="E79" s="266"/>
      <c r="F79" s="74"/>
      <c r="G79" s="75"/>
      <c r="H79" s="75"/>
      <c r="I79" s="75"/>
      <c r="J79" s="76">
        <v>589.77</v>
      </c>
      <c r="K79" s="75"/>
      <c r="L79" s="76">
        <v>147.44</v>
      </c>
      <c r="M79" s="78">
        <v>30.13</v>
      </c>
      <c r="N79" s="186">
        <v>4442.37</v>
      </c>
      <c r="AH79" s="13"/>
      <c r="AI79" s="20"/>
      <c r="AJ79" s="20"/>
      <c r="AK79" s="2" t="s">
        <v>121</v>
      </c>
      <c r="AN79" s="20"/>
    </row>
    <row r="80" spans="1:40" customFormat="1" ht="15" x14ac:dyDescent="0.25">
      <c r="A80" s="72"/>
      <c r="B80" s="73" t="s">
        <v>120</v>
      </c>
      <c r="C80" s="266" t="s">
        <v>119</v>
      </c>
      <c r="D80" s="266"/>
      <c r="E80" s="266"/>
      <c r="F80" s="74"/>
      <c r="G80" s="75"/>
      <c r="H80" s="75"/>
      <c r="I80" s="75"/>
      <c r="J80" s="76">
        <v>889.15</v>
      </c>
      <c r="K80" s="75"/>
      <c r="L80" s="76">
        <v>222.29</v>
      </c>
      <c r="M80" s="78">
        <v>11.44</v>
      </c>
      <c r="N80" s="186">
        <v>2543</v>
      </c>
      <c r="AH80" s="13"/>
      <c r="AI80" s="20"/>
      <c r="AJ80" s="20"/>
      <c r="AK80" s="2" t="s">
        <v>119</v>
      </c>
      <c r="AN80" s="20"/>
    </row>
    <row r="81" spans="1:40" customFormat="1" ht="15" x14ac:dyDescent="0.25">
      <c r="A81" s="72"/>
      <c r="B81" s="73" t="s">
        <v>118</v>
      </c>
      <c r="C81" s="266" t="s">
        <v>117</v>
      </c>
      <c r="D81" s="266"/>
      <c r="E81" s="266"/>
      <c r="F81" s="74"/>
      <c r="G81" s="75"/>
      <c r="H81" s="75"/>
      <c r="I81" s="75"/>
      <c r="J81" s="76">
        <v>94.56</v>
      </c>
      <c r="K81" s="75"/>
      <c r="L81" s="76">
        <v>23.64</v>
      </c>
      <c r="M81" s="78">
        <v>30.13</v>
      </c>
      <c r="N81" s="77">
        <v>712.27</v>
      </c>
      <c r="AH81" s="13"/>
      <c r="AI81" s="20"/>
      <c r="AJ81" s="20"/>
      <c r="AK81" s="2" t="s">
        <v>117</v>
      </c>
      <c r="AN81" s="20"/>
    </row>
    <row r="82" spans="1:40" customFormat="1" ht="15" x14ac:dyDescent="0.25">
      <c r="A82" s="86"/>
      <c r="B82" s="73"/>
      <c r="C82" s="266" t="s">
        <v>113</v>
      </c>
      <c r="D82" s="266"/>
      <c r="E82" s="266"/>
      <c r="F82" s="74" t="s">
        <v>112</v>
      </c>
      <c r="G82" s="78">
        <v>68.260000000000005</v>
      </c>
      <c r="H82" s="75"/>
      <c r="I82" s="88">
        <v>17.065000000000001</v>
      </c>
      <c r="J82" s="84"/>
      <c r="K82" s="75"/>
      <c r="L82" s="84"/>
      <c r="M82" s="75"/>
      <c r="N82" s="85"/>
      <c r="AH82" s="13"/>
      <c r="AI82" s="20"/>
      <c r="AJ82" s="20"/>
      <c r="AL82" s="2" t="s">
        <v>113</v>
      </c>
      <c r="AN82" s="20"/>
    </row>
    <row r="83" spans="1:40" customFormat="1" ht="15" x14ac:dyDescent="0.25">
      <c r="A83" s="86"/>
      <c r="B83" s="73"/>
      <c r="C83" s="266" t="s">
        <v>111</v>
      </c>
      <c r="D83" s="266"/>
      <c r="E83" s="266"/>
      <c r="F83" s="74" t="s">
        <v>112</v>
      </c>
      <c r="G83" s="87">
        <v>9.4</v>
      </c>
      <c r="H83" s="75"/>
      <c r="I83" s="78">
        <v>2.35</v>
      </c>
      <c r="J83" s="84"/>
      <c r="K83" s="75"/>
      <c r="L83" s="84"/>
      <c r="M83" s="75"/>
      <c r="N83" s="85"/>
      <c r="AH83" s="13"/>
      <c r="AI83" s="20"/>
      <c r="AJ83" s="20"/>
      <c r="AL83" s="2" t="s">
        <v>111</v>
      </c>
      <c r="AN83" s="20"/>
    </row>
    <row r="84" spans="1:40" customFormat="1" ht="15" x14ac:dyDescent="0.25">
      <c r="A84" s="72"/>
      <c r="B84" s="73"/>
      <c r="C84" s="275" t="s">
        <v>110</v>
      </c>
      <c r="D84" s="275"/>
      <c r="E84" s="275"/>
      <c r="F84" s="89"/>
      <c r="G84" s="90"/>
      <c r="H84" s="90"/>
      <c r="I84" s="90"/>
      <c r="J84" s="181">
        <v>1478.92</v>
      </c>
      <c r="K84" s="90"/>
      <c r="L84" s="91">
        <v>369.73</v>
      </c>
      <c r="M84" s="90"/>
      <c r="N84" s="187">
        <v>6985.37</v>
      </c>
      <c r="AH84" s="13"/>
      <c r="AI84" s="20"/>
      <c r="AJ84" s="20"/>
      <c r="AM84" s="2" t="s">
        <v>110</v>
      </c>
      <c r="AN84" s="20"/>
    </row>
    <row r="85" spans="1:40" customFormat="1" ht="15" x14ac:dyDescent="0.25">
      <c r="A85" s="86"/>
      <c r="B85" s="73"/>
      <c r="C85" s="266" t="s">
        <v>109</v>
      </c>
      <c r="D85" s="266"/>
      <c r="E85" s="266"/>
      <c r="F85" s="74"/>
      <c r="G85" s="75"/>
      <c r="H85" s="75"/>
      <c r="I85" s="75"/>
      <c r="J85" s="84"/>
      <c r="K85" s="75"/>
      <c r="L85" s="76">
        <v>171.08</v>
      </c>
      <c r="M85" s="75"/>
      <c r="N85" s="186">
        <v>5154.6400000000003</v>
      </c>
      <c r="AH85" s="13"/>
      <c r="AI85" s="20"/>
      <c r="AJ85" s="20"/>
      <c r="AL85" s="2" t="s">
        <v>109</v>
      </c>
      <c r="AN85" s="20"/>
    </row>
    <row r="86" spans="1:40" customFormat="1" ht="15" x14ac:dyDescent="0.25">
      <c r="A86" s="86"/>
      <c r="B86" s="73" t="s">
        <v>224</v>
      </c>
      <c r="C86" s="266" t="s">
        <v>223</v>
      </c>
      <c r="D86" s="266"/>
      <c r="E86" s="266"/>
      <c r="F86" s="74" t="s">
        <v>105</v>
      </c>
      <c r="G86" s="93">
        <v>102</v>
      </c>
      <c r="H86" s="75"/>
      <c r="I86" s="93">
        <v>102</v>
      </c>
      <c r="J86" s="84"/>
      <c r="K86" s="75"/>
      <c r="L86" s="76">
        <v>174.5</v>
      </c>
      <c r="M86" s="75"/>
      <c r="N86" s="186">
        <v>5257.73</v>
      </c>
      <c r="AH86" s="13"/>
      <c r="AI86" s="20"/>
      <c r="AJ86" s="20"/>
      <c r="AL86" s="2" t="s">
        <v>223</v>
      </c>
      <c r="AN86" s="20"/>
    </row>
    <row r="87" spans="1:40" customFormat="1" ht="15" x14ac:dyDescent="0.25">
      <c r="A87" s="86"/>
      <c r="B87" s="73" t="s">
        <v>222</v>
      </c>
      <c r="C87" s="266" t="s">
        <v>221</v>
      </c>
      <c r="D87" s="266"/>
      <c r="E87" s="266"/>
      <c r="F87" s="74" t="s">
        <v>105</v>
      </c>
      <c r="G87" s="93">
        <v>54</v>
      </c>
      <c r="H87" s="75"/>
      <c r="I87" s="93">
        <v>54</v>
      </c>
      <c r="J87" s="84"/>
      <c r="K87" s="75"/>
      <c r="L87" s="76">
        <v>92.38</v>
      </c>
      <c r="M87" s="75"/>
      <c r="N87" s="186">
        <v>2783.51</v>
      </c>
      <c r="AH87" s="13"/>
      <c r="AI87" s="20"/>
      <c r="AJ87" s="20"/>
      <c r="AL87" s="2" t="s">
        <v>221</v>
      </c>
      <c r="AN87" s="20"/>
    </row>
    <row r="88" spans="1:40" customFormat="1" ht="15" x14ac:dyDescent="0.25">
      <c r="A88" s="94"/>
      <c r="B88" s="135"/>
      <c r="C88" s="272" t="s">
        <v>96</v>
      </c>
      <c r="D88" s="272"/>
      <c r="E88" s="272"/>
      <c r="F88" s="67"/>
      <c r="G88" s="68"/>
      <c r="H88" s="68"/>
      <c r="I88" s="68"/>
      <c r="J88" s="70"/>
      <c r="K88" s="68"/>
      <c r="L88" s="95">
        <v>636.61</v>
      </c>
      <c r="M88" s="90"/>
      <c r="N88" s="99">
        <v>15026.61</v>
      </c>
      <c r="AH88" s="13"/>
      <c r="AI88" s="20"/>
      <c r="AJ88" s="20"/>
      <c r="AN88" s="20" t="s">
        <v>96</v>
      </c>
    </row>
    <row r="89" spans="1:40" customFormat="1" ht="23.25" x14ac:dyDescent="0.25">
      <c r="A89" s="66" t="s">
        <v>233</v>
      </c>
      <c r="B89" s="133" t="s">
        <v>226</v>
      </c>
      <c r="C89" s="272" t="s">
        <v>225</v>
      </c>
      <c r="D89" s="272"/>
      <c r="E89" s="272"/>
      <c r="F89" s="67" t="s">
        <v>124</v>
      </c>
      <c r="G89" s="68"/>
      <c r="H89" s="68"/>
      <c r="I89" s="191">
        <v>0.98970000000000002</v>
      </c>
      <c r="J89" s="70"/>
      <c r="K89" s="68"/>
      <c r="L89" s="70"/>
      <c r="M89" s="68"/>
      <c r="N89" s="71"/>
      <c r="AH89" s="13"/>
      <c r="AI89" s="20"/>
      <c r="AJ89" s="20" t="s">
        <v>225</v>
      </c>
      <c r="AN89" s="20"/>
    </row>
    <row r="90" spans="1:40" customFormat="1" ht="15" x14ac:dyDescent="0.25">
      <c r="A90" s="72"/>
      <c r="B90" s="73" t="s">
        <v>122</v>
      </c>
      <c r="C90" s="266" t="s">
        <v>121</v>
      </c>
      <c r="D90" s="266"/>
      <c r="E90" s="266"/>
      <c r="F90" s="74"/>
      <c r="G90" s="75"/>
      <c r="H90" s="75"/>
      <c r="I90" s="75"/>
      <c r="J90" s="76">
        <v>92.08</v>
      </c>
      <c r="K90" s="75"/>
      <c r="L90" s="76">
        <v>91.13</v>
      </c>
      <c r="M90" s="78">
        <v>30.13</v>
      </c>
      <c r="N90" s="186">
        <v>2745.75</v>
      </c>
      <c r="AH90" s="13"/>
      <c r="AI90" s="20"/>
      <c r="AJ90" s="20"/>
      <c r="AK90" s="2" t="s">
        <v>121</v>
      </c>
      <c r="AN90" s="20"/>
    </row>
    <row r="91" spans="1:40" customFormat="1" ht="15" x14ac:dyDescent="0.25">
      <c r="A91" s="72"/>
      <c r="B91" s="73" t="s">
        <v>120</v>
      </c>
      <c r="C91" s="266" t="s">
        <v>119</v>
      </c>
      <c r="D91" s="266"/>
      <c r="E91" s="266"/>
      <c r="F91" s="74"/>
      <c r="G91" s="75"/>
      <c r="H91" s="75"/>
      <c r="I91" s="75"/>
      <c r="J91" s="76">
        <v>287.60000000000002</v>
      </c>
      <c r="K91" s="75"/>
      <c r="L91" s="76">
        <v>284.64</v>
      </c>
      <c r="M91" s="78">
        <v>11.44</v>
      </c>
      <c r="N91" s="186">
        <v>3256.28</v>
      </c>
      <c r="AH91" s="13"/>
      <c r="AI91" s="20"/>
      <c r="AJ91" s="20"/>
      <c r="AK91" s="2" t="s">
        <v>119</v>
      </c>
      <c r="AN91" s="20"/>
    </row>
    <row r="92" spans="1:40" customFormat="1" ht="15" x14ac:dyDescent="0.25">
      <c r="A92" s="72"/>
      <c r="B92" s="73" t="s">
        <v>118</v>
      </c>
      <c r="C92" s="266" t="s">
        <v>117</v>
      </c>
      <c r="D92" s="266"/>
      <c r="E92" s="266"/>
      <c r="F92" s="74"/>
      <c r="G92" s="75"/>
      <c r="H92" s="75"/>
      <c r="I92" s="75"/>
      <c r="J92" s="76">
        <v>37.57</v>
      </c>
      <c r="K92" s="75"/>
      <c r="L92" s="76">
        <v>37.18</v>
      </c>
      <c r="M92" s="78">
        <v>30.13</v>
      </c>
      <c r="N92" s="186">
        <v>1120.23</v>
      </c>
      <c r="AH92" s="13"/>
      <c r="AI92" s="20"/>
      <c r="AJ92" s="20"/>
      <c r="AK92" s="2" t="s">
        <v>117</v>
      </c>
      <c r="AN92" s="20"/>
    </row>
    <row r="93" spans="1:40" customFormat="1" ht="15" x14ac:dyDescent="0.25">
      <c r="A93" s="86"/>
      <c r="B93" s="73"/>
      <c r="C93" s="266" t="s">
        <v>113</v>
      </c>
      <c r="D93" s="266"/>
      <c r="E93" s="266"/>
      <c r="F93" s="74" t="s">
        <v>112</v>
      </c>
      <c r="G93" s="87">
        <v>11.7</v>
      </c>
      <c r="H93" s="75"/>
      <c r="I93" s="182">
        <v>11.57949</v>
      </c>
      <c r="J93" s="84"/>
      <c r="K93" s="75"/>
      <c r="L93" s="84"/>
      <c r="M93" s="75"/>
      <c r="N93" s="85"/>
      <c r="AH93" s="13"/>
      <c r="AI93" s="20"/>
      <c r="AJ93" s="20"/>
      <c r="AL93" s="2" t="s">
        <v>113</v>
      </c>
      <c r="AN93" s="20"/>
    </row>
    <row r="94" spans="1:40" customFormat="1" ht="15" x14ac:dyDescent="0.25">
      <c r="A94" s="86"/>
      <c r="B94" s="73"/>
      <c r="C94" s="266" t="s">
        <v>111</v>
      </c>
      <c r="D94" s="266"/>
      <c r="E94" s="266"/>
      <c r="F94" s="74" t="s">
        <v>112</v>
      </c>
      <c r="G94" s="78">
        <v>2.96</v>
      </c>
      <c r="H94" s="75"/>
      <c r="I94" s="193">
        <v>2.9295119999999999</v>
      </c>
      <c r="J94" s="84"/>
      <c r="K94" s="75"/>
      <c r="L94" s="84"/>
      <c r="M94" s="75"/>
      <c r="N94" s="85"/>
      <c r="AH94" s="13"/>
      <c r="AI94" s="20"/>
      <c r="AJ94" s="20"/>
      <c r="AL94" s="2" t="s">
        <v>111</v>
      </c>
      <c r="AN94" s="20"/>
    </row>
    <row r="95" spans="1:40" customFormat="1" ht="15" x14ac:dyDescent="0.25">
      <c r="A95" s="72"/>
      <c r="B95" s="73"/>
      <c r="C95" s="275" t="s">
        <v>110</v>
      </c>
      <c r="D95" s="275"/>
      <c r="E95" s="275"/>
      <c r="F95" s="89"/>
      <c r="G95" s="90"/>
      <c r="H95" s="90"/>
      <c r="I95" s="90"/>
      <c r="J95" s="91">
        <v>379.68</v>
      </c>
      <c r="K95" s="90"/>
      <c r="L95" s="91">
        <v>375.77</v>
      </c>
      <c r="M95" s="90"/>
      <c r="N95" s="187">
        <v>6002.03</v>
      </c>
      <c r="AH95" s="13"/>
      <c r="AI95" s="20"/>
      <c r="AJ95" s="20"/>
      <c r="AM95" s="2" t="s">
        <v>110</v>
      </c>
      <c r="AN95" s="20"/>
    </row>
    <row r="96" spans="1:40" customFormat="1" ht="15" x14ac:dyDescent="0.25">
      <c r="A96" s="86"/>
      <c r="B96" s="73"/>
      <c r="C96" s="266" t="s">
        <v>109</v>
      </c>
      <c r="D96" s="266"/>
      <c r="E96" s="266"/>
      <c r="F96" s="74"/>
      <c r="G96" s="75"/>
      <c r="H96" s="75"/>
      <c r="I96" s="75"/>
      <c r="J96" s="84"/>
      <c r="K96" s="75"/>
      <c r="L96" s="76">
        <v>128.31</v>
      </c>
      <c r="M96" s="75"/>
      <c r="N96" s="186">
        <v>3865.98</v>
      </c>
      <c r="AH96" s="13"/>
      <c r="AI96" s="20"/>
      <c r="AJ96" s="20"/>
      <c r="AL96" s="2" t="s">
        <v>109</v>
      </c>
      <c r="AN96" s="20"/>
    </row>
    <row r="97" spans="1:42" customFormat="1" ht="15" x14ac:dyDescent="0.25">
      <c r="A97" s="86"/>
      <c r="B97" s="73" t="s">
        <v>224</v>
      </c>
      <c r="C97" s="266" t="s">
        <v>223</v>
      </c>
      <c r="D97" s="266"/>
      <c r="E97" s="266"/>
      <c r="F97" s="74" t="s">
        <v>105</v>
      </c>
      <c r="G97" s="93">
        <v>102</v>
      </c>
      <c r="H97" s="75"/>
      <c r="I97" s="93">
        <v>102</v>
      </c>
      <c r="J97" s="84"/>
      <c r="K97" s="75"/>
      <c r="L97" s="76">
        <v>130.88</v>
      </c>
      <c r="M97" s="75"/>
      <c r="N97" s="186">
        <v>3943.3</v>
      </c>
      <c r="AH97" s="13"/>
      <c r="AI97" s="20"/>
      <c r="AJ97" s="20"/>
      <c r="AL97" s="2" t="s">
        <v>223</v>
      </c>
      <c r="AN97" s="20"/>
    </row>
    <row r="98" spans="1:42" customFormat="1" ht="15" x14ac:dyDescent="0.25">
      <c r="A98" s="86"/>
      <c r="B98" s="73" t="s">
        <v>222</v>
      </c>
      <c r="C98" s="266" t="s">
        <v>221</v>
      </c>
      <c r="D98" s="266"/>
      <c r="E98" s="266"/>
      <c r="F98" s="74" t="s">
        <v>105</v>
      </c>
      <c r="G98" s="93">
        <v>54</v>
      </c>
      <c r="H98" s="75"/>
      <c r="I98" s="93">
        <v>54</v>
      </c>
      <c r="J98" s="84"/>
      <c r="K98" s="75"/>
      <c r="L98" s="76">
        <v>69.290000000000006</v>
      </c>
      <c r="M98" s="75"/>
      <c r="N98" s="186">
        <v>2087.63</v>
      </c>
      <c r="AH98" s="13"/>
      <c r="AI98" s="20"/>
      <c r="AJ98" s="20"/>
      <c r="AL98" s="2" t="s">
        <v>221</v>
      </c>
      <c r="AN98" s="20"/>
    </row>
    <row r="99" spans="1:42" customFormat="1" ht="15" x14ac:dyDescent="0.25">
      <c r="A99" s="94"/>
      <c r="B99" s="135"/>
      <c r="C99" s="272" t="s">
        <v>96</v>
      </c>
      <c r="D99" s="272"/>
      <c r="E99" s="272"/>
      <c r="F99" s="67"/>
      <c r="G99" s="68"/>
      <c r="H99" s="68"/>
      <c r="I99" s="68"/>
      <c r="J99" s="70"/>
      <c r="K99" s="68"/>
      <c r="L99" s="95">
        <v>575.94000000000005</v>
      </c>
      <c r="M99" s="90"/>
      <c r="N99" s="99">
        <v>12032.96</v>
      </c>
      <c r="AH99" s="13"/>
      <c r="AI99" s="20"/>
      <c r="AJ99" s="20"/>
      <c r="AN99" s="20" t="s">
        <v>96</v>
      </c>
    </row>
    <row r="100" spans="1:42" customFormat="1" ht="45.75" x14ac:dyDescent="0.25">
      <c r="A100" s="66" t="s">
        <v>302</v>
      </c>
      <c r="B100" s="133" t="s">
        <v>219</v>
      </c>
      <c r="C100" s="272" t="s">
        <v>218</v>
      </c>
      <c r="D100" s="272"/>
      <c r="E100" s="272"/>
      <c r="F100" s="67" t="s">
        <v>215</v>
      </c>
      <c r="G100" s="68"/>
      <c r="H100" s="68"/>
      <c r="I100" s="184">
        <v>284.589</v>
      </c>
      <c r="J100" s="95">
        <v>3.28</v>
      </c>
      <c r="K100" s="68"/>
      <c r="L100" s="95">
        <v>933.45</v>
      </c>
      <c r="M100" s="69">
        <v>11.44</v>
      </c>
      <c r="N100" s="99">
        <v>10678.67</v>
      </c>
      <c r="AH100" s="13"/>
      <c r="AI100" s="20"/>
      <c r="AJ100" s="20" t="s">
        <v>218</v>
      </c>
      <c r="AN100" s="20"/>
    </row>
    <row r="101" spans="1:42" customFormat="1" ht="15" x14ac:dyDescent="0.25">
      <c r="A101" s="94"/>
      <c r="B101" s="135"/>
      <c r="C101" s="272" t="s">
        <v>96</v>
      </c>
      <c r="D101" s="272"/>
      <c r="E101" s="272"/>
      <c r="F101" s="67"/>
      <c r="G101" s="68"/>
      <c r="H101" s="68"/>
      <c r="I101" s="68"/>
      <c r="J101" s="70"/>
      <c r="K101" s="68"/>
      <c r="L101" s="95">
        <v>933.45</v>
      </c>
      <c r="M101" s="90"/>
      <c r="N101" s="99">
        <v>10678.67</v>
      </c>
      <c r="AH101" s="13"/>
      <c r="AI101" s="20"/>
      <c r="AJ101" s="20"/>
      <c r="AN101" s="20" t="s">
        <v>96</v>
      </c>
    </row>
    <row r="102" spans="1:42" customFormat="1" ht="34.5" x14ac:dyDescent="0.25">
      <c r="A102" s="66" t="s">
        <v>230</v>
      </c>
      <c r="B102" s="133" t="s">
        <v>216</v>
      </c>
      <c r="C102" s="272" t="s">
        <v>214</v>
      </c>
      <c r="D102" s="272"/>
      <c r="E102" s="272"/>
      <c r="F102" s="67" t="s">
        <v>215</v>
      </c>
      <c r="G102" s="68"/>
      <c r="H102" s="68"/>
      <c r="I102" s="184">
        <v>284.589</v>
      </c>
      <c r="J102" s="95">
        <v>23.23</v>
      </c>
      <c r="K102" s="68"/>
      <c r="L102" s="98">
        <v>6611</v>
      </c>
      <c r="M102" s="69">
        <v>11.33</v>
      </c>
      <c r="N102" s="99">
        <v>74902.63</v>
      </c>
      <c r="AH102" s="13"/>
      <c r="AI102" s="20"/>
      <c r="AJ102" s="20" t="s">
        <v>214</v>
      </c>
      <c r="AN102" s="20"/>
    </row>
    <row r="103" spans="1:42" customFormat="1" ht="15" x14ac:dyDescent="0.25">
      <c r="A103" s="94"/>
      <c r="B103" s="135"/>
      <c r="C103" s="272" t="s">
        <v>96</v>
      </c>
      <c r="D103" s="272"/>
      <c r="E103" s="272"/>
      <c r="F103" s="67"/>
      <c r="G103" s="68"/>
      <c r="H103" s="68"/>
      <c r="I103" s="68"/>
      <c r="J103" s="70"/>
      <c r="K103" s="68"/>
      <c r="L103" s="98">
        <v>6611</v>
      </c>
      <c r="M103" s="90"/>
      <c r="N103" s="99">
        <v>74902.63</v>
      </c>
      <c r="AH103" s="13"/>
      <c r="AI103" s="20"/>
      <c r="AJ103" s="20"/>
      <c r="AN103" s="20" t="s">
        <v>96</v>
      </c>
    </row>
    <row r="104" spans="1:42" customFormat="1" ht="0" hidden="1" customHeight="1" x14ac:dyDescent="0.25">
      <c r="A104" s="100"/>
      <c r="B104" s="101"/>
      <c r="C104" s="101"/>
      <c r="D104" s="101"/>
      <c r="E104" s="101"/>
      <c r="F104" s="102"/>
      <c r="G104" s="102"/>
      <c r="H104" s="102"/>
      <c r="I104" s="102"/>
      <c r="J104" s="103"/>
      <c r="K104" s="102"/>
      <c r="L104" s="103"/>
      <c r="M104" s="75"/>
      <c r="N104" s="103"/>
      <c r="AH104" s="13"/>
      <c r="AI104" s="20"/>
      <c r="AJ104" s="20"/>
      <c r="AN104" s="20"/>
    </row>
    <row r="105" spans="1:42" customFormat="1" ht="15" x14ac:dyDescent="0.25">
      <c r="A105" s="106"/>
      <c r="B105" s="107"/>
      <c r="C105" s="272" t="s">
        <v>213</v>
      </c>
      <c r="D105" s="272"/>
      <c r="E105" s="272"/>
      <c r="F105" s="272"/>
      <c r="G105" s="272"/>
      <c r="H105" s="272"/>
      <c r="I105" s="272"/>
      <c r="J105" s="272"/>
      <c r="K105" s="272"/>
      <c r="L105" s="108"/>
      <c r="M105" s="109"/>
      <c r="N105" s="110"/>
      <c r="AH105" s="13"/>
      <c r="AI105" s="20"/>
      <c r="AJ105" s="20"/>
      <c r="AN105" s="20"/>
      <c r="AO105" s="20" t="s">
        <v>213</v>
      </c>
    </row>
    <row r="106" spans="1:42" customFormat="1" ht="15" x14ac:dyDescent="0.25">
      <c r="A106" s="111"/>
      <c r="B106" s="73"/>
      <c r="C106" s="266" t="s">
        <v>86</v>
      </c>
      <c r="D106" s="266"/>
      <c r="E106" s="266"/>
      <c r="F106" s="266"/>
      <c r="G106" s="266"/>
      <c r="H106" s="266"/>
      <c r="I106" s="266"/>
      <c r="J106" s="266"/>
      <c r="K106" s="266"/>
      <c r="L106" s="112">
        <v>12970.39</v>
      </c>
      <c r="M106" s="113"/>
      <c r="N106" s="114">
        <v>195199.55</v>
      </c>
      <c r="AH106" s="13"/>
      <c r="AI106" s="20"/>
      <c r="AJ106" s="20"/>
      <c r="AN106" s="20"/>
      <c r="AO106" s="20"/>
      <c r="AP106" s="2" t="s">
        <v>86</v>
      </c>
    </row>
    <row r="107" spans="1:42" customFormat="1" ht="15" x14ac:dyDescent="0.25">
      <c r="A107" s="111"/>
      <c r="B107" s="73"/>
      <c r="C107" s="266" t="s">
        <v>85</v>
      </c>
      <c r="D107" s="266"/>
      <c r="E107" s="266"/>
      <c r="F107" s="266"/>
      <c r="G107" s="266"/>
      <c r="H107" s="266"/>
      <c r="I107" s="266"/>
      <c r="J107" s="266"/>
      <c r="K107" s="266"/>
      <c r="L107" s="115"/>
      <c r="M107" s="113"/>
      <c r="N107" s="116"/>
      <c r="AH107" s="13"/>
      <c r="AI107" s="20"/>
      <c r="AJ107" s="20"/>
      <c r="AN107" s="20"/>
      <c r="AO107" s="20"/>
      <c r="AP107" s="2" t="s">
        <v>85</v>
      </c>
    </row>
    <row r="108" spans="1:42" customFormat="1" ht="15" x14ac:dyDescent="0.25">
      <c r="A108" s="111"/>
      <c r="B108" s="73"/>
      <c r="C108" s="266" t="s">
        <v>84</v>
      </c>
      <c r="D108" s="266"/>
      <c r="E108" s="266"/>
      <c r="F108" s="266"/>
      <c r="G108" s="266"/>
      <c r="H108" s="266"/>
      <c r="I108" s="266"/>
      <c r="J108" s="266"/>
      <c r="K108" s="266"/>
      <c r="L108" s="112">
        <v>2543.9</v>
      </c>
      <c r="M108" s="113"/>
      <c r="N108" s="114">
        <v>76647.710000000006</v>
      </c>
      <c r="AH108" s="13"/>
      <c r="AI108" s="20"/>
      <c r="AJ108" s="20"/>
      <c r="AN108" s="20"/>
      <c r="AO108" s="20"/>
      <c r="AP108" s="2" t="s">
        <v>84</v>
      </c>
    </row>
    <row r="109" spans="1:42" customFormat="1" ht="15" x14ac:dyDescent="0.25">
      <c r="A109" s="111"/>
      <c r="B109" s="73"/>
      <c r="C109" s="266" t="s">
        <v>83</v>
      </c>
      <c r="D109" s="266"/>
      <c r="E109" s="266"/>
      <c r="F109" s="266"/>
      <c r="G109" s="266"/>
      <c r="H109" s="266"/>
      <c r="I109" s="266"/>
      <c r="J109" s="266"/>
      <c r="K109" s="266"/>
      <c r="L109" s="112">
        <v>10426.49</v>
      </c>
      <c r="M109" s="113"/>
      <c r="N109" s="114">
        <v>118551.84</v>
      </c>
      <c r="AH109" s="13"/>
      <c r="AI109" s="20"/>
      <c r="AJ109" s="20"/>
      <c r="AN109" s="20"/>
      <c r="AO109" s="20"/>
      <c r="AP109" s="2" t="s">
        <v>83</v>
      </c>
    </row>
    <row r="110" spans="1:42" customFormat="1" ht="15" x14ac:dyDescent="0.25">
      <c r="A110" s="111"/>
      <c r="B110" s="73"/>
      <c r="C110" s="266" t="s">
        <v>82</v>
      </c>
      <c r="D110" s="266"/>
      <c r="E110" s="266"/>
      <c r="F110" s="266"/>
      <c r="G110" s="266"/>
      <c r="H110" s="266"/>
      <c r="I110" s="266"/>
      <c r="J110" s="266"/>
      <c r="K110" s="266"/>
      <c r="L110" s="117">
        <v>313.41000000000003</v>
      </c>
      <c r="M110" s="113"/>
      <c r="N110" s="114">
        <v>9443.0400000000009</v>
      </c>
      <c r="AH110" s="13"/>
      <c r="AI110" s="20"/>
      <c r="AJ110" s="20"/>
      <c r="AN110" s="20"/>
      <c r="AO110" s="20"/>
      <c r="AP110" s="2" t="s">
        <v>82</v>
      </c>
    </row>
    <row r="111" spans="1:42" customFormat="1" ht="15" x14ac:dyDescent="0.25">
      <c r="A111" s="111"/>
      <c r="B111" s="73"/>
      <c r="C111" s="266" t="s">
        <v>80</v>
      </c>
      <c r="D111" s="266"/>
      <c r="E111" s="266"/>
      <c r="F111" s="266"/>
      <c r="G111" s="266"/>
      <c r="H111" s="266"/>
      <c r="I111" s="266"/>
      <c r="J111" s="266"/>
      <c r="K111" s="266"/>
      <c r="L111" s="112">
        <v>17427.79</v>
      </c>
      <c r="M111" s="113"/>
      <c r="N111" s="114">
        <v>329501.12</v>
      </c>
      <c r="AH111" s="13"/>
      <c r="AI111" s="20"/>
      <c r="AJ111" s="20"/>
      <c r="AN111" s="20"/>
      <c r="AO111" s="20"/>
      <c r="AP111" s="2" t="s">
        <v>80</v>
      </c>
    </row>
    <row r="112" spans="1:42" customFormat="1" ht="15" x14ac:dyDescent="0.25">
      <c r="A112" s="111"/>
      <c r="B112" s="73"/>
      <c r="C112" s="266" t="s">
        <v>79</v>
      </c>
      <c r="D112" s="266"/>
      <c r="E112" s="266"/>
      <c r="F112" s="266"/>
      <c r="G112" s="266"/>
      <c r="H112" s="266"/>
      <c r="I112" s="266"/>
      <c r="J112" s="266"/>
      <c r="K112" s="266"/>
      <c r="L112" s="112">
        <v>9883.34</v>
      </c>
      <c r="M112" s="113"/>
      <c r="N112" s="114">
        <v>243919.82</v>
      </c>
      <c r="AH112" s="13"/>
      <c r="AI112" s="20"/>
      <c r="AJ112" s="20"/>
      <c r="AN112" s="20"/>
      <c r="AO112" s="20"/>
      <c r="AP112" s="2" t="s">
        <v>79</v>
      </c>
    </row>
    <row r="113" spans="1:44" customFormat="1" ht="15" x14ac:dyDescent="0.25">
      <c r="A113" s="111"/>
      <c r="B113" s="73"/>
      <c r="C113" s="266" t="s">
        <v>78</v>
      </c>
      <c r="D113" s="266"/>
      <c r="E113" s="266"/>
      <c r="F113" s="266"/>
      <c r="G113" s="266"/>
      <c r="H113" s="266"/>
      <c r="I113" s="266"/>
      <c r="J113" s="266"/>
      <c r="K113" s="266"/>
      <c r="L113" s="115"/>
      <c r="M113" s="113"/>
      <c r="N113" s="116"/>
      <c r="AH113" s="13"/>
      <c r="AI113" s="20"/>
      <c r="AJ113" s="20"/>
      <c r="AN113" s="20"/>
      <c r="AO113" s="20"/>
      <c r="AP113" s="2" t="s">
        <v>78</v>
      </c>
    </row>
    <row r="114" spans="1:44" customFormat="1" ht="15" x14ac:dyDescent="0.25">
      <c r="A114" s="111"/>
      <c r="B114" s="73"/>
      <c r="C114" s="266" t="s">
        <v>77</v>
      </c>
      <c r="D114" s="266"/>
      <c r="E114" s="266"/>
      <c r="F114" s="266"/>
      <c r="G114" s="266"/>
      <c r="H114" s="266"/>
      <c r="I114" s="266"/>
      <c r="J114" s="266"/>
      <c r="K114" s="266"/>
      <c r="L114" s="112">
        <v>2543.9</v>
      </c>
      <c r="M114" s="113"/>
      <c r="N114" s="114">
        <v>76647.710000000006</v>
      </c>
      <c r="AH114" s="13"/>
      <c r="AI114" s="20"/>
      <c r="AJ114" s="20"/>
      <c r="AN114" s="20"/>
      <c r="AO114" s="20"/>
      <c r="AP114" s="2" t="s">
        <v>77</v>
      </c>
    </row>
    <row r="115" spans="1:44" customFormat="1" ht="15" x14ac:dyDescent="0.25">
      <c r="A115" s="111"/>
      <c r="B115" s="73"/>
      <c r="C115" s="266" t="s">
        <v>76</v>
      </c>
      <c r="D115" s="266"/>
      <c r="E115" s="266"/>
      <c r="F115" s="266"/>
      <c r="G115" s="266"/>
      <c r="H115" s="266"/>
      <c r="I115" s="266"/>
      <c r="J115" s="266"/>
      <c r="K115" s="266"/>
      <c r="L115" s="112">
        <v>2882.04</v>
      </c>
      <c r="M115" s="113"/>
      <c r="N115" s="114">
        <v>32970.54</v>
      </c>
      <c r="AH115" s="13"/>
      <c r="AI115" s="20"/>
      <c r="AJ115" s="20"/>
      <c r="AN115" s="20"/>
      <c r="AO115" s="20"/>
      <c r="AP115" s="2" t="s">
        <v>76</v>
      </c>
    </row>
    <row r="116" spans="1:44" customFormat="1" ht="15" x14ac:dyDescent="0.25">
      <c r="A116" s="111"/>
      <c r="B116" s="73"/>
      <c r="C116" s="266" t="s">
        <v>75</v>
      </c>
      <c r="D116" s="266"/>
      <c r="E116" s="266"/>
      <c r="F116" s="266"/>
      <c r="G116" s="266"/>
      <c r="H116" s="266"/>
      <c r="I116" s="266"/>
      <c r="J116" s="266"/>
      <c r="K116" s="266"/>
      <c r="L116" s="117">
        <v>313.41000000000003</v>
      </c>
      <c r="M116" s="113"/>
      <c r="N116" s="114">
        <v>9443.0400000000009</v>
      </c>
      <c r="AH116" s="13"/>
      <c r="AI116" s="20"/>
      <c r="AJ116" s="20"/>
      <c r="AN116" s="20"/>
      <c r="AO116" s="20"/>
      <c r="AP116" s="2" t="s">
        <v>75</v>
      </c>
    </row>
    <row r="117" spans="1:44" customFormat="1" ht="15" x14ac:dyDescent="0.25">
      <c r="A117" s="111"/>
      <c r="B117" s="73"/>
      <c r="C117" s="266" t="s">
        <v>73</v>
      </c>
      <c r="D117" s="266"/>
      <c r="E117" s="266"/>
      <c r="F117" s="266"/>
      <c r="G117" s="266"/>
      <c r="H117" s="266"/>
      <c r="I117" s="266"/>
      <c r="J117" s="266"/>
      <c r="K117" s="266"/>
      <c r="L117" s="112">
        <v>2914.45</v>
      </c>
      <c r="M117" s="113"/>
      <c r="N117" s="114">
        <v>87812.56</v>
      </c>
      <c r="AH117" s="13"/>
      <c r="AI117" s="20"/>
      <c r="AJ117" s="20"/>
      <c r="AN117" s="20"/>
      <c r="AO117" s="20"/>
      <c r="AP117" s="2" t="s">
        <v>73</v>
      </c>
    </row>
    <row r="118" spans="1:44" customFormat="1" ht="15" x14ac:dyDescent="0.25">
      <c r="A118" s="111"/>
      <c r="B118" s="73"/>
      <c r="C118" s="266" t="s">
        <v>72</v>
      </c>
      <c r="D118" s="266"/>
      <c r="E118" s="266"/>
      <c r="F118" s="266"/>
      <c r="G118" s="266"/>
      <c r="H118" s="266"/>
      <c r="I118" s="266"/>
      <c r="J118" s="266"/>
      <c r="K118" s="266"/>
      <c r="L118" s="112">
        <v>1542.95</v>
      </c>
      <c r="M118" s="113"/>
      <c r="N118" s="114">
        <v>46489.01</v>
      </c>
      <c r="AH118" s="13"/>
      <c r="AI118" s="20"/>
      <c r="AJ118" s="20"/>
      <c r="AN118" s="20"/>
      <c r="AO118" s="20"/>
      <c r="AP118" s="2" t="s">
        <v>72</v>
      </c>
    </row>
    <row r="119" spans="1:44" customFormat="1" ht="15" x14ac:dyDescent="0.25">
      <c r="A119" s="111"/>
      <c r="B119" s="73"/>
      <c r="C119" s="266" t="s">
        <v>71</v>
      </c>
      <c r="D119" s="266"/>
      <c r="E119" s="266"/>
      <c r="F119" s="266"/>
      <c r="G119" s="266"/>
      <c r="H119" s="266"/>
      <c r="I119" s="266"/>
      <c r="J119" s="266"/>
      <c r="K119" s="266"/>
      <c r="L119" s="112">
        <v>7544.45</v>
      </c>
      <c r="M119" s="113"/>
      <c r="N119" s="114">
        <v>85581.3</v>
      </c>
      <c r="AH119" s="13"/>
      <c r="AI119" s="20"/>
      <c r="AJ119" s="20"/>
      <c r="AN119" s="20"/>
      <c r="AO119" s="20"/>
      <c r="AP119" s="2" t="s">
        <v>71</v>
      </c>
    </row>
    <row r="120" spans="1:44" customFormat="1" ht="15" x14ac:dyDescent="0.25">
      <c r="A120" s="111"/>
      <c r="B120" s="73"/>
      <c r="C120" s="266" t="s">
        <v>70</v>
      </c>
      <c r="D120" s="266"/>
      <c r="E120" s="266"/>
      <c r="F120" s="266"/>
      <c r="G120" s="266"/>
      <c r="H120" s="266"/>
      <c r="I120" s="266"/>
      <c r="J120" s="266"/>
      <c r="K120" s="266"/>
      <c r="L120" s="112">
        <v>2857.31</v>
      </c>
      <c r="M120" s="113"/>
      <c r="N120" s="114">
        <v>86090.75</v>
      </c>
      <c r="AH120" s="13"/>
      <c r="AI120" s="20"/>
      <c r="AJ120" s="20"/>
      <c r="AN120" s="20"/>
      <c r="AO120" s="20"/>
      <c r="AP120" s="2" t="s">
        <v>70</v>
      </c>
    </row>
    <row r="121" spans="1:44" customFormat="1" ht="15" x14ac:dyDescent="0.25">
      <c r="A121" s="111"/>
      <c r="B121" s="73"/>
      <c r="C121" s="266" t="s">
        <v>69</v>
      </c>
      <c r="D121" s="266"/>
      <c r="E121" s="266"/>
      <c r="F121" s="266"/>
      <c r="G121" s="266"/>
      <c r="H121" s="266"/>
      <c r="I121" s="266"/>
      <c r="J121" s="266"/>
      <c r="K121" s="266"/>
      <c r="L121" s="112">
        <v>2914.45</v>
      </c>
      <c r="M121" s="113"/>
      <c r="N121" s="114">
        <v>87812.56</v>
      </c>
      <c r="AH121" s="13"/>
      <c r="AI121" s="20"/>
      <c r="AJ121" s="20"/>
      <c r="AN121" s="20"/>
      <c r="AO121" s="20"/>
      <c r="AP121" s="2" t="s">
        <v>69</v>
      </c>
    </row>
    <row r="122" spans="1:44" customFormat="1" ht="15" x14ac:dyDescent="0.25">
      <c r="A122" s="111"/>
      <c r="B122" s="73"/>
      <c r="C122" s="266" t="s">
        <v>68</v>
      </c>
      <c r="D122" s="266"/>
      <c r="E122" s="266"/>
      <c r="F122" s="266"/>
      <c r="G122" s="266"/>
      <c r="H122" s="266"/>
      <c r="I122" s="266"/>
      <c r="J122" s="266"/>
      <c r="K122" s="266"/>
      <c r="L122" s="112">
        <v>1542.95</v>
      </c>
      <c r="M122" s="113"/>
      <c r="N122" s="114">
        <v>46489.01</v>
      </c>
      <c r="AH122" s="13"/>
      <c r="AI122" s="20"/>
      <c r="AJ122" s="20"/>
      <c r="AN122" s="20"/>
      <c r="AO122" s="20"/>
      <c r="AP122" s="2" t="s">
        <v>68</v>
      </c>
    </row>
    <row r="123" spans="1:44" customFormat="1" ht="15" x14ac:dyDescent="0.25">
      <c r="A123" s="111"/>
      <c r="B123" s="119"/>
      <c r="C123" s="267" t="s">
        <v>212</v>
      </c>
      <c r="D123" s="267"/>
      <c r="E123" s="267"/>
      <c r="F123" s="267"/>
      <c r="G123" s="267"/>
      <c r="H123" s="267"/>
      <c r="I123" s="267"/>
      <c r="J123" s="267"/>
      <c r="K123" s="267"/>
      <c r="L123" s="120">
        <v>17427.79</v>
      </c>
      <c r="M123" s="121"/>
      <c r="N123" s="122">
        <v>329501.12</v>
      </c>
      <c r="AH123" s="13"/>
      <c r="AI123" s="20"/>
      <c r="AJ123" s="20"/>
      <c r="AN123" s="20"/>
      <c r="AO123" s="20"/>
      <c r="AQ123" s="20" t="s">
        <v>212</v>
      </c>
    </row>
    <row r="124" spans="1:44" customFormat="1" ht="15" x14ac:dyDescent="0.25">
      <c r="A124" s="280" t="s">
        <v>211</v>
      </c>
      <c r="B124" s="281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1"/>
      <c r="N124" s="282"/>
      <c r="AH124" s="13" t="s">
        <v>211</v>
      </c>
      <c r="AI124" s="20"/>
      <c r="AJ124" s="20"/>
      <c r="AN124" s="20"/>
      <c r="AO124" s="20"/>
      <c r="AQ124" s="20"/>
    </row>
    <row r="125" spans="1:44" customFormat="1" ht="15" x14ac:dyDescent="0.25">
      <c r="A125" s="276" t="s">
        <v>210</v>
      </c>
      <c r="B125" s="277"/>
      <c r="C125" s="277"/>
      <c r="D125" s="277"/>
      <c r="E125" s="277"/>
      <c r="F125" s="277"/>
      <c r="G125" s="277"/>
      <c r="H125" s="277"/>
      <c r="I125" s="277"/>
      <c r="J125" s="277"/>
      <c r="K125" s="277"/>
      <c r="L125" s="277"/>
      <c r="M125" s="277"/>
      <c r="N125" s="278"/>
      <c r="AH125" s="13"/>
      <c r="AI125" s="20" t="s">
        <v>210</v>
      </c>
      <c r="AJ125" s="20"/>
      <c r="AN125" s="20"/>
      <c r="AO125" s="20"/>
      <c r="AQ125" s="20"/>
    </row>
    <row r="126" spans="1:44" customFormat="1" ht="23.25" x14ac:dyDescent="0.25">
      <c r="A126" s="66" t="s">
        <v>295</v>
      </c>
      <c r="B126" s="133" t="s">
        <v>188</v>
      </c>
      <c r="C126" s="272" t="s">
        <v>199</v>
      </c>
      <c r="D126" s="272"/>
      <c r="E126" s="272"/>
      <c r="F126" s="67" t="s">
        <v>124</v>
      </c>
      <c r="G126" s="68"/>
      <c r="H126" s="68"/>
      <c r="I126" s="191">
        <v>1.6538999999999999</v>
      </c>
      <c r="J126" s="70"/>
      <c r="K126" s="68"/>
      <c r="L126" s="70"/>
      <c r="M126" s="68"/>
      <c r="N126" s="71"/>
      <c r="AH126" s="13"/>
      <c r="AI126" s="20"/>
      <c r="AJ126" s="20" t="s">
        <v>199</v>
      </c>
      <c r="AN126" s="20"/>
      <c r="AO126" s="20"/>
      <c r="AQ126" s="20"/>
    </row>
    <row r="127" spans="1:44" customFormat="1" ht="15" x14ac:dyDescent="0.25">
      <c r="A127" s="46"/>
      <c r="B127" s="134"/>
      <c r="C127" s="266" t="s">
        <v>425</v>
      </c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73"/>
      <c r="AH127" s="13"/>
      <c r="AI127" s="20"/>
      <c r="AJ127" s="20"/>
      <c r="AN127" s="20"/>
      <c r="AO127" s="20"/>
      <c r="AQ127" s="20"/>
      <c r="AR127" s="2" t="s">
        <v>425</v>
      </c>
    </row>
    <row r="128" spans="1:44" customFormat="1" ht="15" x14ac:dyDescent="0.25">
      <c r="A128" s="72"/>
      <c r="B128" s="73" t="s">
        <v>122</v>
      </c>
      <c r="C128" s="266" t="s">
        <v>121</v>
      </c>
      <c r="D128" s="266"/>
      <c r="E128" s="266"/>
      <c r="F128" s="74"/>
      <c r="G128" s="75"/>
      <c r="H128" s="75"/>
      <c r="I128" s="75"/>
      <c r="J128" s="76">
        <v>115.49</v>
      </c>
      <c r="K128" s="75"/>
      <c r="L128" s="76">
        <v>191.01</v>
      </c>
      <c r="M128" s="78">
        <v>30.13</v>
      </c>
      <c r="N128" s="186">
        <v>5755.13</v>
      </c>
      <c r="AH128" s="13"/>
      <c r="AI128" s="20"/>
      <c r="AJ128" s="20"/>
      <c r="AK128" s="2" t="s">
        <v>121</v>
      </c>
      <c r="AN128" s="20"/>
      <c r="AO128" s="20"/>
      <c r="AQ128" s="20"/>
    </row>
    <row r="129" spans="1:46" customFormat="1" ht="15" x14ac:dyDescent="0.25">
      <c r="A129" s="72"/>
      <c r="B129" s="73" t="s">
        <v>120</v>
      </c>
      <c r="C129" s="266" t="s">
        <v>119</v>
      </c>
      <c r="D129" s="266"/>
      <c r="E129" s="266"/>
      <c r="F129" s="74"/>
      <c r="G129" s="75"/>
      <c r="H129" s="75"/>
      <c r="I129" s="75"/>
      <c r="J129" s="183">
        <v>3262.79</v>
      </c>
      <c r="K129" s="75"/>
      <c r="L129" s="183">
        <v>5396.33</v>
      </c>
      <c r="M129" s="78">
        <v>11.44</v>
      </c>
      <c r="N129" s="186">
        <v>61734.02</v>
      </c>
      <c r="AH129" s="13"/>
      <c r="AI129" s="20"/>
      <c r="AJ129" s="20"/>
      <c r="AK129" s="2" t="s">
        <v>119</v>
      </c>
      <c r="AN129" s="20"/>
      <c r="AO129" s="20"/>
      <c r="AQ129" s="20"/>
    </row>
    <row r="130" spans="1:46" customFormat="1" ht="15" x14ac:dyDescent="0.25">
      <c r="A130" s="72"/>
      <c r="B130" s="73" t="s">
        <v>118</v>
      </c>
      <c r="C130" s="266" t="s">
        <v>117</v>
      </c>
      <c r="D130" s="266"/>
      <c r="E130" s="266"/>
      <c r="F130" s="74"/>
      <c r="G130" s="75"/>
      <c r="H130" s="75"/>
      <c r="I130" s="75"/>
      <c r="J130" s="76">
        <v>171.22</v>
      </c>
      <c r="K130" s="75"/>
      <c r="L130" s="76">
        <v>283.18</v>
      </c>
      <c r="M130" s="78">
        <v>30.13</v>
      </c>
      <c r="N130" s="186">
        <v>8532.2099999999991</v>
      </c>
      <c r="AH130" s="13"/>
      <c r="AI130" s="20"/>
      <c r="AJ130" s="20"/>
      <c r="AK130" s="2" t="s">
        <v>117</v>
      </c>
      <c r="AN130" s="20"/>
      <c r="AO130" s="20"/>
      <c r="AQ130" s="20"/>
    </row>
    <row r="131" spans="1:46" customFormat="1" ht="15" x14ac:dyDescent="0.25">
      <c r="A131" s="72"/>
      <c r="B131" s="73" t="s">
        <v>155</v>
      </c>
      <c r="C131" s="266" t="s">
        <v>154</v>
      </c>
      <c r="D131" s="266"/>
      <c r="E131" s="266"/>
      <c r="F131" s="74"/>
      <c r="G131" s="75"/>
      <c r="H131" s="75"/>
      <c r="I131" s="75"/>
      <c r="J131" s="76">
        <v>12.2</v>
      </c>
      <c r="K131" s="75"/>
      <c r="L131" s="76">
        <v>20.18</v>
      </c>
      <c r="M131" s="78">
        <v>6.67</v>
      </c>
      <c r="N131" s="77">
        <v>134.6</v>
      </c>
      <c r="AH131" s="13"/>
      <c r="AI131" s="20"/>
      <c r="AJ131" s="20"/>
      <c r="AK131" s="2" t="s">
        <v>154</v>
      </c>
      <c r="AN131" s="20"/>
      <c r="AO131" s="20"/>
      <c r="AQ131" s="20"/>
    </row>
    <row r="132" spans="1:46" customFormat="1" ht="15" x14ac:dyDescent="0.25">
      <c r="A132" s="79" t="s">
        <v>187</v>
      </c>
      <c r="B132" s="80" t="s">
        <v>186</v>
      </c>
      <c r="C132" s="274" t="s">
        <v>185</v>
      </c>
      <c r="D132" s="274"/>
      <c r="E132" s="274"/>
      <c r="F132" s="81" t="s">
        <v>102</v>
      </c>
      <c r="G132" s="82">
        <v>0</v>
      </c>
      <c r="H132" s="83"/>
      <c r="I132" s="82">
        <v>0</v>
      </c>
      <c r="J132" s="84"/>
      <c r="K132" s="75"/>
      <c r="L132" s="84"/>
      <c r="M132" s="75"/>
      <c r="N132" s="85"/>
      <c r="AH132" s="13"/>
      <c r="AI132" s="20"/>
      <c r="AJ132" s="20"/>
      <c r="AN132" s="20"/>
      <c r="AO132" s="20"/>
      <c r="AQ132" s="20"/>
      <c r="AS132" s="139" t="s">
        <v>185</v>
      </c>
    </row>
    <row r="133" spans="1:46" customFormat="1" ht="15" x14ac:dyDescent="0.25">
      <c r="A133" s="86"/>
      <c r="B133" s="73"/>
      <c r="C133" s="266" t="s">
        <v>113</v>
      </c>
      <c r="D133" s="266"/>
      <c r="E133" s="266"/>
      <c r="F133" s="74" t="s">
        <v>112</v>
      </c>
      <c r="G133" s="87">
        <v>14.4</v>
      </c>
      <c r="H133" s="75"/>
      <c r="I133" s="182">
        <v>23.81616</v>
      </c>
      <c r="J133" s="84"/>
      <c r="K133" s="75"/>
      <c r="L133" s="84"/>
      <c r="M133" s="75"/>
      <c r="N133" s="85"/>
      <c r="AH133" s="13"/>
      <c r="AI133" s="20"/>
      <c r="AJ133" s="20"/>
      <c r="AL133" s="2" t="s">
        <v>113</v>
      </c>
      <c r="AN133" s="20"/>
      <c r="AO133" s="20"/>
      <c r="AQ133" s="20"/>
      <c r="AS133" s="139"/>
    </row>
    <row r="134" spans="1:46" customFormat="1" ht="15" x14ac:dyDescent="0.25">
      <c r="A134" s="86"/>
      <c r="B134" s="73"/>
      <c r="C134" s="266" t="s">
        <v>111</v>
      </c>
      <c r="D134" s="266"/>
      <c r="E134" s="266"/>
      <c r="F134" s="74" t="s">
        <v>112</v>
      </c>
      <c r="G134" s="78">
        <v>13.88</v>
      </c>
      <c r="H134" s="75"/>
      <c r="I134" s="193">
        <v>22.956132</v>
      </c>
      <c r="J134" s="84"/>
      <c r="K134" s="75"/>
      <c r="L134" s="84"/>
      <c r="M134" s="75"/>
      <c r="N134" s="85"/>
      <c r="AH134" s="13"/>
      <c r="AI134" s="20"/>
      <c r="AJ134" s="20"/>
      <c r="AL134" s="2" t="s">
        <v>111</v>
      </c>
      <c r="AN134" s="20"/>
      <c r="AO134" s="20"/>
      <c r="AQ134" s="20"/>
      <c r="AS134" s="139"/>
    </row>
    <row r="135" spans="1:46" customFormat="1" ht="15" x14ac:dyDescent="0.25">
      <c r="A135" s="72"/>
      <c r="B135" s="73"/>
      <c r="C135" s="275" t="s">
        <v>110</v>
      </c>
      <c r="D135" s="275"/>
      <c r="E135" s="275"/>
      <c r="F135" s="89"/>
      <c r="G135" s="90"/>
      <c r="H135" s="90"/>
      <c r="I135" s="90"/>
      <c r="J135" s="181">
        <v>3390.48</v>
      </c>
      <c r="K135" s="90"/>
      <c r="L135" s="181">
        <v>5607.52</v>
      </c>
      <c r="M135" s="90"/>
      <c r="N135" s="187">
        <v>67623.75</v>
      </c>
      <c r="AH135" s="13"/>
      <c r="AI135" s="20"/>
      <c r="AJ135" s="20"/>
      <c r="AM135" s="2" t="s">
        <v>110</v>
      </c>
      <c r="AN135" s="20"/>
      <c r="AO135" s="20"/>
      <c r="AQ135" s="20"/>
      <c r="AS135" s="139"/>
    </row>
    <row r="136" spans="1:46" customFormat="1" ht="15" x14ac:dyDescent="0.25">
      <c r="A136" s="86"/>
      <c r="B136" s="73"/>
      <c r="C136" s="266" t="s">
        <v>109</v>
      </c>
      <c r="D136" s="266"/>
      <c r="E136" s="266"/>
      <c r="F136" s="74"/>
      <c r="G136" s="75"/>
      <c r="H136" s="75"/>
      <c r="I136" s="75"/>
      <c r="J136" s="84"/>
      <c r="K136" s="75"/>
      <c r="L136" s="76">
        <v>474.19</v>
      </c>
      <c r="M136" s="75"/>
      <c r="N136" s="186">
        <v>14287.34</v>
      </c>
      <c r="AH136" s="13"/>
      <c r="AI136" s="20"/>
      <c r="AJ136" s="20"/>
      <c r="AL136" s="2" t="s">
        <v>109</v>
      </c>
      <c r="AN136" s="20"/>
      <c r="AO136" s="20"/>
      <c r="AQ136" s="20"/>
      <c r="AS136" s="139"/>
    </row>
    <row r="137" spans="1:46" customFormat="1" ht="22.5" x14ac:dyDescent="0.25">
      <c r="A137" s="86"/>
      <c r="B137" s="73" t="s">
        <v>151</v>
      </c>
      <c r="C137" s="266" t="s">
        <v>150</v>
      </c>
      <c r="D137" s="266"/>
      <c r="E137" s="266"/>
      <c r="F137" s="74" t="s">
        <v>105</v>
      </c>
      <c r="G137" s="93">
        <v>147</v>
      </c>
      <c r="H137" s="87">
        <v>0.9</v>
      </c>
      <c r="I137" s="87">
        <v>132.30000000000001</v>
      </c>
      <c r="J137" s="84"/>
      <c r="K137" s="75"/>
      <c r="L137" s="76">
        <v>627.35</v>
      </c>
      <c r="M137" s="75"/>
      <c r="N137" s="186">
        <v>18902.150000000001</v>
      </c>
      <c r="AH137" s="13"/>
      <c r="AI137" s="20"/>
      <c r="AJ137" s="20"/>
      <c r="AL137" s="2" t="s">
        <v>150</v>
      </c>
      <c r="AN137" s="20"/>
      <c r="AO137" s="20"/>
      <c r="AQ137" s="20"/>
      <c r="AS137" s="139"/>
    </row>
    <row r="138" spans="1:46" customFormat="1" ht="22.5" x14ac:dyDescent="0.25">
      <c r="A138" s="86"/>
      <c r="B138" s="73" t="s">
        <v>149</v>
      </c>
      <c r="C138" s="266" t="s">
        <v>148</v>
      </c>
      <c r="D138" s="266"/>
      <c r="E138" s="266"/>
      <c r="F138" s="74" t="s">
        <v>105</v>
      </c>
      <c r="G138" s="93">
        <v>134</v>
      </c>
      <c r="H138" s="78">
        <v>0.85</v>
      </c>
      <c r="I138" s="87">
        <v>113.9</v>
      </c>
      <c r="J138" s="84"/>
      <c r="K138" s="75"/>
      <c r="L138" s="76">
        <v>540.1</v>
      </c>
      <c r="M138" s="75"/>
      <c r="N138" s="186">
        <v>16273.28</v>
      </c>
      <c r="AH138" s="13"/>
      <c r="AI138" s="20"/>
      <c r="AJ138" s="20"/>
      <c r="AL138" s="2" t="s">
        <v>148</v>
      </c>
      <c r="AN138" s="20"/>
      <c r="AO138" s="20"/>
      <c r="AQ138" s="20"/>
      <c r="AS138" s="139"/>
    </row>
    <row r="139" spans="1:46" customFormat="1" ht="15" x14ac:dyDescent="0.25">
      <c r="A139" s="94"/>
      <c r="B139" s="135"/>
      <c r="C139" s="272" t="s">
        <v>96</v>
      </c>
      <c r="D139" s="272"/>
      <c r="E139" s="272"/>
      <c r="F139" s="67"/>
      <c r="G139" s="68"/>
      <c r="H139" s="68"/>
      <c r="I139" s="68"/>
      <c r="J139" s="70"/>
      <c r="K139" s="68"/>
      <c r="L139" s="98">
        <v>6774.97</v>
      </c>
      <c r="M139" s="90"/>
      <c r="N139" s="99">
        <v>102799.18</v>
      </c>
      <c r="AH139" s="13"/>
      <c r="AI139" s="20"/>
      <c r="AJ139" s="20"/>
      <c r="AN139" s="20" t="s">
        <v>96</v>
      </c>
      <c r="AO139" s="20"/>
      <c r="AQ139" s="20"/>
      <c r="AS139" s="139"/>
    </row>
    <row r="140" spans="1:46" customFormat="1" ht="34.5" x14ac:dyDescent="0.25">
      <c r="A140" s="66" t="s">
        <v>227</v>
      </c>
      <c r="B140" s="133" t="s">
        <v>370</v>
      </c>
      <c r="C140" s="272" t="s">
        <v>369</v>
      </c>
      <c r="D140" s="272"/>
      <c r="E140" s="272"/>
      <c r="F140" s="67" t="s">
        <v>102</v>
      </c>
      <c r="G140" s="68"/>
      <c r="H140" s="68"/>
      <c r="I140" s="184">
        <v>181.929</v>
      </c>
      <c r="J140" s="95">
        <v>45.92</v>
      </c>
      <c r="K140" s="68"/>
      <c r="L140" s="98">
        <v>8354.18</v>
      </c>
      <c r="M140" s="69">
        <v>6.67</v>
      </c>
      <c r="N140" s="99">
        <v>55722.38</v>
      </c>
      <c r="AH140" s="13"/>
      <c r="AI140" s="20"/>
      <c r="AJ140" s="20" t="s">
        <v>369</v>
      </c>
      <c r="AN140" s="20"/>
      <c r="AO140" s="20"/>
      <c r="AQ140" s="20"/>
      <c r="AS140" s="139"/>
    </row>
    <row r="141" spans="1:46" customFormat="1" ht="15" x14ac:dyDescent="0.25">
      <c r="A141" s="94"/>
      <c r="B141" s="135"/>
      <c r="C141" s="266" t="s">
        <v>128</v>
      </c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73"/>
      <c r="AH141" s="13"/>
      <c r="AI141" s="20"/>
      <c r="AJ141" s="20"/>
      <c r="AN141" s="20"/>
      <c r="AO141" s="20"/>
      <c r="AQ141" s="20"/>
      <c r="AS141" s="139"/>
      <c r="AT141" s="2" t="s">
        <v>128</v>
      </c>
    </row>
    <row r="142" spans="1:46" customFormat="1" ht="15" x14ac:dyDescent="0.25">
      <c r="A142" s="46"/>
      <c r="B142" s="134"/>
      <c r="C142" s="266" t="s">
        <v>424</v>
      </c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73"/>
      <c r="AH142" s="13"/>
      <c r="AI142" s="20"/>
      <c r="AJ142" s="20"/>
      <c r="AN142" s="20"/>
      <c r="AO142" s="20"/>
      <c r="AQ142" s="20"/>
      <c r="AR142" s="2" t="s">
        <v>424</v>
      </c>
      <c r="AS142" s="139"/>
    </row>
    <row r="143" spans="1:46" customFormat="1" ht="15" x14ac:dyDescent="0.25">
      <c r="A143" s="94"/>
      <c r="B143" s="135"/>
      <c r="C143" s="272" t="s">
        <v>96</v>
      </c>
      <c r="D143" s="272"/>
      <c r="E143" s="272"/>
      <c r="F143" s="67"/>
      <c r="G143" s="68"/>
      <c r="H143" s="68"/>
      <c r="I143" s="68"/>
      <c r="J143" s="70"/>
      <c r="K143" s="68"/>
      <c r="L143" s="98">
        <v>8354.18</v>
      </c>
      <c r="M143" s="90"/>
      <c r="N143" s="99">
        <v>55722.38</v>
      </c>
      <c r="AH143" s="13"/>
      <c r="AI143" s="20"/>
      <c r="AJ143" s="20"/>
      <c r="AN143" s="20" t="s">
        <v>96</v>
      </c>
      <c r="AO143" s="20"/>
      <c r="AQ143" s="20"/>
      <c r="AS143" s="139"/>
    </row>
    <row r="144" spans="1:46" customFormat="1" ht="23.25" x14ac:dyDescent="0.25">
      <c r="A144" s="66" t="s">
        <v>290</v>
      </c>
      <c r="B144" s="133" t="s">
        <v>368</v>
      </c>
      <c r="C144" s="272" t="s">
        <v>367</v>
      </c>
      <c r="D144" s="272"/>
      <c r="E144" s="272"/>
      <c r="F144" s="67" t="s">
        <v>196</v>
      </c>
      <c r="G144" s="68"/>
      <c r="H144" s="68"/>
      <c r="I144" s="184">
        <v>5.5129999999999999</v>
      </c>
      <c r="J144" s="70"/>
      <c r="K144" s="68"/>
      <c r="L144" s="70"/>
      <c r="M144" s="68"/>
      <c r="N144" s="71"/>
      <c r="AH144" s="13"/>
      <c r="AI144" s="20"/>
      <c r="AJ144" s="20" t="s">
        <v>367</v>
      </c>
      <c r="AN144" s="20"/>
      <c r="AO144" s="20"/>
      <c r="AQ144" s="20"/>
      <c r="AS144" s="139"/>
    </row>
    <row r="145" spans="1:46" customFormat="1" ht="15" x14ac:dyDescent="0.25">
      <c r="A145" s="72"/>
      <c r="B145" s="73" t="s">
        <v>122</v>
      </c>
      <c r="C145" s="266" t="s">
        <v>121</v>
      </c>
      <c r="D145" s="266"/>
      <c r="E145" s="266"/>
      <c r="F145" s="74"/>
      <c r="G145" s="75"/>
      <c r="H145" s="75"/>
      <c r="I145" s="75"/>
      <c r="J145" s="76">
        <v>346.41</v>
      </c>
      <c r="K145" s="75"/>
      <c r="L145" s="183">
        <v>1909.76</v>
      </c>
      <c r="M145" s="78">
        <v>30.13</v>
      </c>
      <c r="N145" s="186">
        <v>57541.07</v>
      </c>
      <c r="AH145" s="13"/>
      <c r="AI145" s="20"/>
      <c r="AJ145" s="20"/>
      <c r="AK145" s="2" t="s">
        <v>121</v>
      </c>
      <c r="AN145" s="20"/>
      <c r="AO145" s="20"/>
      <c r="AQ145" s="20"/>
      <c r="AS145" s="139"/>
    </row>
    <row r="146" spans="1:46" customFormat="1" ht="15" x14ac:dyDescent="0.25">
      <c r="A146" s="72"/>
      <c r="B146" s="73" t="s">
        <v>120</v>
      </c>
      <c r="C146" s="266" t="s">
        <v>119</v>
      </c>
      <c r="D146" s="266"/>
      <c r="E146" s="266"/>
      <c r="F146" s="74"/>
      <c r="G146" s="75"/>
      <c r="H146" s="75"/>
      <c r="I146" s="75"/>
      <c r="J146" s="76">
        <v>360.17</v>
      </c>
      <c r="K146" s="75"/>
      <c r="L146" s="183">
        <v>1985.62</v>
      </c>
      <c r="M146" s="78">
        <v>11.44</v>
      </c>
      <c r="N146" s="186">
        <v>22715.49</v>
      </c>
      <c r="AH146" s="13"/>
      <c r="AI146" s="20"/>
      <c r="AJ146" s="20"/>
      <c r="AK146" s="2" t="s">
        <v>119</v>
      </c>
      <c r="AN146" s="20"/>
      <c r="AO146" s="20"/>
      <c r="AQ146" s="20"/>
      <c r="AS146" s="139"/>
    </row>
    <row r="147" spans="1:46" customFormat="1" ht="15" x14ac:dyDescent="0.25">
      <c r="A147" s="72"/>
      <c r="B147" s="73" t="s">
        <v>118</v>
      </c>
      <c r="C147" s="266" t="s">
        <v>117</v>
      </c>
      <c r="D147" s="266"/>
      <c r="E147" s="266"/>
      <c r="F147" s="74"/>
      <c r="G147" s="75"/>
      <c r="H147" s="75"/>
      <c r="I147" s="75"/>
      <c r="J147" s="76">
        <v>11.14</v>
      </c>
      <c r="K147" s="75"/>
      <c r="L147" s="76">
        <v>61.41</v>
      </c>
      <c r="M147" s="78">
        <v>30.13</v>
      </c>
      <c r="N147" s="186">
        <v>1850.28</v>
      </c>
      <c r="AH147" s="13"/>
      <c r="AI147" s="20"/>
      <c r="AJ147" s="20"/>
      <c r="AK147" s="2" t="s">
        <v>117</v>
      </c>
      <c r="AN147" s="20"/>
      <c r="AO147" s="20"/>
      <c r="AQ147" s="20"/>
      <c r="AS147" s="139"/>
    </row>
    <row r="148" spans="1:46" customFormat="1" ht="15" x14ac:dyDescent="0.25">
      <c r="A148" s="72"/>
      <c r="B148" s="73" t="s">
        <v>155</v>
      </c>
      <c r="C148" s="266" t="s">
        <v>154</v>
      </c>
      <c r="D148" s="266"/>
      <c r="E148" s="266"/>
      <c r="F148" s="74"/>
      <c r="G148" s="75"/>
      <c r="H148" s="75"/>
      <c r="I148" s="75"/>
      <c r="J148" s="76">
        <v>3</v>
      </c>
      <c r="K148" s="75"/>
      <c r="L148" s="76">
        <v>16.54</v>
      </c>
      <c r="M148" s="78">
        <v>6.67</v>
      </c>
      <c r="N148" s="77">
        <v>110.32</v>
      </c>
      <c r="AH148" s="13"/>
      <c r="AI148" s="20"/>
      <c r="AJ148" s="20"/>
      <c r="AK148" s="2" t="s">
        <v>154</v>
      </c>
      <c r="AN148" s="20"/>
      <c r="AO148" s="20"/>
      <c r="AQ148" s="20"/>
      <c r="AS148" s="139"/>
    </row>
    <row r="149" spans="1:46" customFormat="1" ht="15" x14ac:dyDescent="0.25">
      <c r="A149" s="79" t="s">
        <v>187</v>
      </c>
      <c r="B149" s="80" t="s">
        <v>366</v>
      </c>
      <c r="C149" s="274" t="s">
        <v>365</v>
      </c>
      <c r="D149" s="274"/>
      <c r="E149" s="274"/>
      <c r="F149" s="81" t="s">
        <v>171</v>
      </c>
      <c r="G149" s="82">
        <v>0</v>
      </c>
      <c r="H149" s="83"/>
      <c r="I149" s="82">
        <v>0</v>
      </c>
      <c r="J149" s="84"/>
      <c r="K149" s="75"/>
      <c r="L149" s="84"/>
      <c r="M149" s="75"/>
      <c r="N149" s="85"/>
      <c r="AH149" s="13"/>
      <c r="AI149" s="20"/>
      <c r="AJ149" s="20"/>
      <c r="AN149" s="20"/>
      <c r="AO149" s="20"/>
      <c r="AQ149" s="20"/>
      <c r="AS149" s="139" t="s">
        <v>365</v>
      </c>
    </row>
    <row r="150" spans="1:46" customFormat="1" ht="15" x14ac:dyDescent="0.25">
      <c r="A150" s="79" t="s">
        <v>116</v>
      </c>
      <c r="B150" s="80" t="s">
        <v>364</v>
      </c>
      <c r="C150" s="274" t="s">
        <v>363</v>
      </c>
      <c r="D150" s="274"/>
      <c r="E150" s="274"/>
      <c r="F150" s="81" t="s">
        <v>174</v>
      </c>
      <c r="G150" s="82">
        <v>100</v>
      </c>
      <c r="H150" s="83"/>
      <c r="I150" s="195">
        <v>551.29999999999995</v>
      </c>
      <c r="J150" s="84"/>
      <c r="K150" s="75"/>
      <c r="L150" s="84"/>
      <c r="M150" s="75"/>
      <c r="N150" s="85"/>
      <c r="AH150" s="13"/>
      <c r="AI150" s="20"/>
      <c r="AJ150" s="20"/>
      <c r="AN150" s="20"/>
      <c r="AO150" s="20"/>
      <c r="AQ150" s="20"/>
      <c r="AS150" s="139" t="s">
        <v>363</v>
      </c>
    </row>
    <row r="151" spans="1:46" customFormat="1" ht="15" x14ac:dyDescent="0.25">
      <c r="A151" s="86"/>
      <c r="B151" s="73"/>
      <c r="C151" s="266" t="s">
        <v>113</v>
      </c>
      <c r="D151" s="266"/>
      <c r="E151" s="266"/>
      <c r="F151" s="74" t="s">
        <v>112</v>
      </c>
      <c r="G151" s="87">
        <v>42.4</v>
      </c>
      <c r="H151" s="75"/>
      <c r="I151" s="192">
        <v>233.75120000000001</v>
      </c>
      <c r="J151" s="84"/>
      <c r="K151" s="75"/>
      <c r="L151" s="84"/>
      <c r="M151" s="75"/>
      <c r="N151" s="85"/>
      <c r="AH151" s="13"/>
      <c r="AI151" s="20"/>
      <c r="AJ151" s="20"/>
      <c r="AL151" s="2" t="s">
        <v>113</v>
      </c>
      <c r="AN151" s="20"/>
      <c r="AO151" s="20"/>
      <c r="AQ151" s="20"/>
      <c r="AS151" s="139"/>
    </row>
    <row r="152" spans="1:46" customFormat="1" ht="15" x14ac:dyDescent="0.25">
      <c r="A152" s="86"/>
      <c r="B152" s="73"/>
      <c r="C152" s="266" t="s">
        <v>111</v>
      </c>
      <c r="D152" s="266"/>
      <c r="E152" s="266"/>
      <c r="F152" s="74" t="s">
        <v>112</v>
      </c>
      <c r="G152" s="87">
        <v>0.9</v>
      </c>
      <c r="H152" s="75"/>
      <c r="I152" s="192">
        <v>4.9617000000000004</v>
      </c>
      <c r="J152" s="84"/>
      <c r="K152" s="75"/>
      <c r="L152" s="84"/>
      <c r="M152" s="75"/>
      <c r="N152" s="85"/>
      <c r="AH152" s="13"/>
      <c r="AI152" s="20"/>
      <c r="AJ152" s="20"/>
      <c r="AL152" s="2" t="s">
        <v>111</v>
      </c>
      <c r="AN152" s="20"/>
      <c r="AO152" s="20"/>
      <c r="AQ152" s="20"/>
      <c r="AS152" s="139"/>
    </row>
    <row r="153" spans="1:46" customFormat="1" ht="15" x14ac:dyDescent="0.25">
      <c r="A153" s="72"/>
      <c r="B153" s="73"/>
      <c r="C153" s="275" t="s">
        <v>110</v>
      </c>
      <c r="D153" s="275"/>
      <c r="E153" s="275"/>
      <c r="F153" s="89"/>
      <c r="G153" s="90"/>
      <c r="H153" s="90"/>
      <c r="I153" s="90"/>
      <c r="J153" s="91">
        <v>709.58</v>
      </c>
      <c r="K153" s="90"/>
      <c r="L153" s="181">
        <v>3911.92</v>
      </c>
      <c r="M153" s="90"/>
      <c r="N153" s="187">
        <v>80366.880000000005</v>
      </c>
      <c r="AH153" s="13"/>
      <c r="AI153" s="20"/>
      <c r="AJ153" s="20"/>
      <c r="AM153" s="2" t="s">
        <v>110</v>
      </c>
      <c r="AN153" s="20"/>
      <c r="AO153" s="20"/>
      <c r="AQ153" s="20"/>
      <c r="AS153" s="139"/>
    </row>
    <row r="154" spans="1:46" customFormat="1" ht="15" x14ac:dyDescent="0.25">
      <c r="A154" s="86"/>
      <c r="B154" s="73"/>
      <c r="C154" s="266" t="s">
        <v>109</v>
      </c>
      <c r="D154" s="266"/>
      <c r="E154" s="266"/>
      <c r="F154" s="74"/>
      <c r="G154" s="75"/>
      <c r="H154" s="75"/>
      <c r="I154" s="75"/>
      <c r="J154" s="84"/>
      <c r="K154" s="75"/>
      <c r="L154" s="183">
        <v>1971.17</v>
      </c>
      <c r="M154" s="75"/>
      <c r="N154" s="186">
        <v>59391.35</v>
      </c>
      <c r="AH154" s="13"/>
      <c r="AI154" s="20"/>
      <c r="AJ154" s="20"/>
      <c r="AL154" s="2" t="s">
        <v>109</v>
      </c>
      <c r="AN154" s="20"/>
      <c r="AO154" s="20"/>
      <c r="AQ154" s="20"/>
      <c r="AS154" s="139"/>
    </row>
    <row r="155" spans="1:46" customFormat="1" ht="23.25" x14ac:dyDescent="0.25">
      <c r="A155" s="86"/>
      <c r="B155" s="73" t="s">
        <v>139</v>
      </c>
      <c r="C155" s="266" t="s">
        <v>138</v>
      </c>
      <c r="D155" s="266"/>
      <c r="E155" s="266"/>
      <c r="F155" s="74" t="s">
        <v>105</v>
      </c>
      <c r="G155" s="93">
        <v>113</v>
      </c>
      <c r="H155" s="87">
        <v>0.9</v>
      </c>
      <c r="I155" s="87">
        <v>101.7</v>
      </c>
      <c r="J155" s="84"/>
      <c r="K155" s="75"/>
      <c r="L155" s="183">
        <v>2004.68</v>
      </c>
      <c r="M155" s="75"/>
      <c r="N155" s="186">
        <v>60401</v>
      </c>
      <c r="AH155" s="13"/>
      <c r="AI155" s="20"/>
      <c r="AJ155" s="20"/>
      <c r="AL155" s="2" t="s">
        <v>138</v>
      </c>
      <c r="AN155" s="20"/>
      <c r="AO155" s="20"/>
      <c r="AQ155" s="20"/>
      <c r="AS155" s="139"/>
    </row>
    <row r="156" spans="1:46" customFormat="1" ht="23.25" x14ac:dyDescent="0.25">
      <c r="A156" s="86"/>
      <c r="B156" s="73" t="s">
        <v>137</v>
      </c>
      <c r="C156" s="266" t="s">
        <v>136</v>
      </c>
      <c r="D156" s="266"/>
      <c r="E156" s="266"/>
      <c r="F156" s="74" t="s">
        <v>105</v>
      </c>
      <c r="G156" s="93">
        <v>77</v>
      </c>
      <c r="H156" s="78">
        <v>0.85</v>
      </c>
      <c r="I156" s="78">
        <v>65.45</v>
      </c>
      <c r="J156" s="84"/>
      <c r="K156" s="75"/>
      <c r="L156" s="183">
        <v>1290.1300000000001</v>
      </c>
      <c r="M156" s="75"/>
      <c r="N156" s="186">
        <v>38871.64</v>
      </c>
      <c r="AH156" s="13"/>
      <c r="AI156" s="20"/>
      <c r="AJ156" s="20"/>
      <c r="AL156" s="2" t="s">
        <v>136</v>
      </c>
      <c r="AN156" s="20"/>
      <c r="AO156" s="20"/>
      <c r="AQ156" s="20"/>
      <c r="AS156" s="139"/>
    </row>
    <row r="157" spans="1:46" customFormat="1" ht="15" x14ac:dyDescent="0.25">
      <c r="A157" s="94"/>
      <c r="B157" s="135"/>
      <c r="C157" s="272" t="s">
        <v>96</v>
      </c>
      <c r="D157" s="272"/>
      <c r="E157" s="272"/>
      <c r="F157" s="67"/>
      <c r="G157" s="68"/>
      <c r="H157" s="68"/>
      <c r="I157" s="68"/>
      <c r="J157" s="70"/>
      <c r="K157" s="68"/>
      <c r="L157" s="98">
        <v>7206.73</v>
      </c>
      <c r="M157" s="90"/>
      <c r="N157" s="99">
        <v>179639.52</v>
      </c>
      <c r="AH157" s="13"/>
      <c r="AI157" s="20"/>
      <c r="AJ157" s="20"/>
      <c r="AN157" s="20" t="s">
        <v>96</v>
      </c>
      <c r="AO157" s="20"/>
      <c r="AQ157" s="20"/>
      <c r="AS157" s="139"/>
    </row>
    <row r="158" spans="1:46" customFormat="1" ht="23.25" x14ac:dyDescent="0.25">
      <c r="A158" s="66" t="s">
        <v>220</v>
      </c>
      <c r="B158" s="133" t="s">
        <v>175</v>
      </c>
      <c r="C158" s="272" t="s">
        <v>173</v>
      </c>
      <c r="D158" s="272"/>
      <c r="E158" s="272"/>
      <c r="F158" s="67" t="s">
        <v>174</v>
      </c>
      <c r="G158" s="68"/>
      <c r="H158" s="68"/>
      <c r="I158" s="51">
        <v>551.29999999999995</v>
      </c>
      <c r="J158" s="95">
        <v>107.16</v>
      </c>
      <c r="K158" s="68"/>
      <c r="L158" s="98">
        <v>59077.31</v>
      </c>
      <c r="M158" s="69">
        <v>6.67</v>
      </c>
      <c r="N158" s="99">
        <v>394045.66</v>
      </c>
      <c r="AH158" s="13"/>
      <c r="AI158" s="20"/>
      <c r="AJ158" s="20" t="s">
        <v>173</v>
      </c>
      <c r="AN158" s="20"/>
      <c r="AO158" s="20"/>
      <c r="AQ158" s="20"/>
      <c r="AS158" s="139"/>
    </row>
    <row r="159" spans="1:46" customFormat="1" ht="15" x14ac:dyDescent="0.25">
      <c r="A159" s="94"/>
      <c r="B159" s="135"/>
      <c r="C159" s="266" t="s">
        <v>132</v>
      </c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73"/>
      <c r="AH159" s="13"/>
      <c r="AI159" s="20"/>
      <c r="AJ159" s="20"/>
      <c r="AN159" s="20"/>
      <c r="AO159" s="20"/>
      <c r="AQ159" s="20"/>
      <c r="AS159" s="139"/>
      <c r="AT159" s="2" t="s">
        <v>132</v>
      </c>
    </row>
    <row r="160" spans="1:46" customFormat="1" ht="15" x14ac:dyDescent="0.25">
      <c r="A160" s="94"/>
      <c r="B160" s="135"/>
      <c r="C160" s="272" t="s">
        <v>96</v>
      </c>
      <c r="D160" s="272"/>
      <c r="E160" s="272"/>
      <c r="F160" s="67"/>
      <c r="G160" s="68"/>
      <c r="H160" s="68"/>
      <c r="I160" s="68"/>
      <c r="J160" s="70"/>
      <c r="K160" s="68"/>
      <c r="L160" s="98">
        <v>59077.31</v>
      </c>
      <c r="M160" s="90"/>
      <c r="N160" s="99">
        <v>394045.66</v>
      </c>
      <c r="AH160" s="13"/>
      <c r="AI160" s="20"/>
      <c r="AJ160" s="20"/>
      <c r="AN160" s="20" t="s">
        <v>96</v>
      </c>
      <c r="AO160" s="20"/>
      <c r="AQ160" s="20"/>
      <c r="AS160" s="139"/>
    </row>
    <row r="161" spans="1:46" customFormat="1" ht="23.25" x14ac:dyDescent="0.25">
      <c r="A161" s="66" t="s">
        <v>217</v>
      </c>
      <c r="B161" s="133" t="s">
        <v>372</v>
      </c>
      <c r="C161" s="272" t="s">
        <v>371</v>
      </c>
      <c r="D161" s="272"/>
      <c r="E161" s="272"/>
      <c r="F161" s="67" t="s">
        <v>102</v>
      </c>
      <c r="G161" s="68"/>
      <c r="H161" s="68"/>
      <c r="I161" s="184">
        <v>38.591000000000001</v>
      </c>
      <c r="J161" s="95">
        <v>295.8</v>
      </c>
      <c r="K161" s="68"/>
      <c r="L161" s="98">
        <v>11415.22</v>
      </c>
      <c r="M161" s="69">
        <v>6.67</v>
      </c>
      <c r="N161" s="99">
        <v>76139.520000000004</v>
      </c>
      <c r="AH161" s="13"/>
      <c r="AI161" s="20"/>
      <c r="AJ161" s="20" t="s">
        <v>371</v>
      </c>
      <c r="AN161" s="20"/>
      <c r="AO161" s="20"/>
      <c r="AQ161" s="20"/>
      <c r="AS161" s="139"/>
    </row>
    <row r="162" spans="1:46" customFormat="1" ht="15" x14ac:dyDescent="0.25">
      <c r="A162" s="94"/>
      <c r="B162" s="135"/>
      <c r="C162" s="266" t="s">
        <v>128</v>
      </c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73"/>
      <c r="AH162" s="13"/>
      <c r="AI162" s="20"/>
      <c r="AJ162" s="20"/>
      <c r="AN162" s="20"/>
      <c r="AO162" s="20"/>
      <c r="AQ162" s="20"/>
      <c r="AS162" s="139"/>
      <c r="AT162" s="2" t="s">
        <v>128</v>
      </c>
    </row>
    <row r="163" spans="1:46" customFormat="1" ht="15" x14ac:dyDescent="0.25">
      <c r="A163" s="46"/>
      <c r="B163" s="134"/>
      <c r="C163" s="266" t="s">
        <v>423</v>
      </c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73"/>
      <c r="AH163" s="13"/>
      <c r="AI163" s="20"/>
      <c r="AJ163" s="20"/>
      <c r="AN163" s="20"/>
      <c r="AO163" s="20"/>
      <c r="AQ163" s="20"/>
      <c r="AR163" s="2" t="s">
        <v>423</v>
      </c>
      <c r="AS163" s="139"/>
    </row>
    <row r="164" spans="1:46" customFormat="1" ht="15" x14ac:dyDescent="0.25">
      <c r="A164" s="94"/>
      <c r="B164" s="135"/>
      <c r="C164" s="272" t="s">
        <v>96</v>
      </c>
      <c r="D164" s="272"/>
      <c r="E164" s="272"/>
      <c r="F164" s="67"/>
      <c r="G164" s="68"/>
      <c r="H164" s="68"/>
      <c r="I164" s="68"/>
      <c r="J164" s="70"/>
      <c r="K164" s="68"/>
      <c r="L164" s="98">
        <v>11415.22</v>
      </c>
      <c r="M164" s="90"/>
      <c r="N164" s="99">
        <v>76139.520000000004</v>
      </c>
      <c r="AH164" s="13"/>
      <c r="AI164" s="20"/>
      <c r="AJ164" s="20"/>
      <c r="AN164" s="20" t="s">
        <v>96</v>
      </c>
      <c r="AO164" s="20"/>
      <c r="AQ164" s="20"/>
      <c r="AS164" s="139"/>
    </row>
    <row r="165" spans="1:46" customFormat="1" ht="23.25" x14ac:dyDescent="0.25">
      <c r="A165" s="66" t="s">
        <v>209</v>
      </c>
      <c r="B165" s="133" t="s">
        <v>182</v>
      </c>
      <c r="C165" s="272" t="s">
        <v>181</v>
      </c>
      <c r="D165" s="272"/>
      <c r="E165" s="272"/>
      <c r="F165" s="67" t="s">
        <v>178</v>
      </c>
      <c r="G165" s="68"/>
      <c r="H165" s="68"/>
      <c r="I165" s="69">
        <v>55.13</v>
      </c>
      <c r="J165" s="70"/>
      <c r="K165" s="68"/>
      <c r="L165" s="70"/>
      <c r="M165" s="68"/>
      <c r="N165" s="71"/>
      <c r="AH165" s="13"/>
      <c r="AI165" s="20"/>
      <c r="AJ165" s="20" t="s">
        <v>181</v>
      </c>
      <c r="AN165" s="20"/>
      <c r="AO165" s="20"/>
      <c r="AQ165" s="20"/>
      <c r="AS165" s="139"/>
    </row>
    <row r="166" spans="1:46" customFormat="1" ht="15" x14ac:dyDescent="0.25">
      <c r="A166" s="72"/>
      <c r="B166" s="73" t="s">
        <v>122</v>
      </c>
      <c r="C166" s="266" t="s">
        <v>121</v>
      </c>
      <c r="D166" s="266"/>
      <c r="E166" s="266"/>
      <c r="F166" s="74"/>
      <c r="G166" s="75"/>
      <c r="H166" s="75"/>
      <c r="I166" s="75"/>
      <c r="J166" s="76">
        <v>4.33</v>
      </c>
      <c r="K166" s="75"/>
      <c r="L166" s="76">
        <v>238.71</v>
      </c>
      <c r="M166" s="78">
        <v>30.13</v>
      </c>
      <c r="N166" s="186">
        <v>7192.33</v>
      </c>
      <c r="AH166" s="13"/>
      <c r="AI166" s="20"/>
      <c r="AJ166" s="20"/>
      <c r="AK166" s="2" t="s">
        <v>121</v>
      </c>
      <c r="AN166" s="20"/>
      <c r="AO166" s="20"/>
      <c r="AQ166" s="20"/>
      <c r="AS166" s="139"/>
    </row>
    <row r="167" spans="1:46" customFormat="1" ht="15" x14ac:dyDescent="0.25">
      <c r="A167" s="72"/>
      <c r="B167" s="73" t="s">
        <v>120</v>
      </c>
      <c r="C167" s="266" t="s">
        <v>119</v>
      </c>
      <c r="D167" s="266"/>
      <c r="E167" s="266"/>
      <c r="F167" s="74"/>
      <c r="G167" s="75"/>
      <c r="H167" s="75"/>
      <c r="I167" s="75"/>
      <c r="J167" s="76">
        <v>8.32</v>
      </c>
      <c r="K167" s="75"/>
      <c r="L167" s="76">
        <v>458.68</v>
      </c>
      <c r="M167" s="78">
        <v>11.44</v>
      </c>
      <c r="N167" s="186">
        <v>5247.3</v>
      </c>
      <c r="AH167" s="13"/>
      <c r="AI167" s="20"/>
      <c r="AJ167" s="20"/>
      <c r="AK167" s="2" t="s">
        <v>119</v>
      </c>
      <c r="AN167" s="20"/>
      <c r="AO167" s="20"/>
      <c r="AQ167" s="20"/>
      <c r="AS167" s="139"/>
    </row>
    <row r="168" spans="1:46" customFormat="1" ht="15" x14ac:dyDescent="0.25">
      <c r="A168" s="72"/>
      <c r="B168" s="73" t="s">
        <v>118</v>
      </c>
      <c r="C168" s="266" t="s">
        <v>117</v>
      </c>
      <c r="D168" s="266"/>
      <c r="E168" s="266"/>
      <c r="F168" s="74"/>
      <c r="G168" s="75"/>
      <c r="H168" s="75"/>
      <c r="I168" s="75"/>
      <c r="J168" s="76">
        <v>1.61</v>
      </c>
      <c r="K168" s="75"/>
      <c r="L168" s="76">
        <v>88.76</v>
      </c>
      <c r="M168" s="78">
        <v>30.13</v>
      </c>
      <c r="N168" s="186">
        <v>2674.34</v>
      </c>
      <c r="AH168" s="13"/>
      <c r="AI168" s="20"/>
      <c r="AJ168" s="20"/>
      <c r="AK168" s="2" t="s">
        <v>117</v>
      </c>
      <c r="AN168" s="20"/>
      <c r="AO168" s="20"/>
      <c r="AQ168" s="20"/>
      <c r="AS168" s="139"/>
    </row>
    <row r="169" spans="1:46" customFormat="1" ht="15" x14ac:dyDescent="0.25">
      <c r="A169" s="72"/>
      <c r="B169" s="73" t="s">
        <v>155</v>
      </c>
      <c r="C169" s="266" t="s">
        <v>154</v>
      </c>
      <c r="D169" s="266"/>
      <c r="E169" s="266"/>
      <c r="F169" s="74"/>
      <c r="G169" s="75"/>
      <c r="H169" s="75"/>
      <c r="I169" s="75"/>
      <c r="J169" s="76">
        <v>10.32</v>
      </c>
      <c r="K169" s="75"/>
      <c r="L169" s="76">
        <v>568.94000000000005</v>
      </c>
      <c r="M169" s="78">
        <v>6.67</v>
      </c>
      <c r="N169" s="186">
        <v>3794.83</v>
      </c>
      <c r="AH169" s="13"/>
      <c r="AI169" s="20"/>
      <c r="AJ169" s="20"/>
      <c r="AK169" s="2" t="s">
        <v>154</v>
      </c>
      <c r="AN169" s="20"/>
      <c r="AO169" s="20"/>
      <c r="AQ169" s="20"/>
      <c r="AS169" s="139"/>
    </row>
    <row r="170" spans="1:46" customFormat="1" ht="15" x14ac:dyDescent="0.25">
      <c r="A170" s="86"/>
      <c r="B170" s="73"/>
      <c r="C170" s="266" t="s">
        <v>113</v>
      </c>
      <c r="D170" s="266"/>
      <c r="E170" s="266"/>
      <c r="F170" s="74" t="s">
        <v>112</v>
      </c>
      <c r="G170" s="78">
        <v>0.39</v>
      </c>
      <c r="H170" s="75"/>
      <c r="I170" s="192">
        <v>21.500699999999998</v>
      </c>
      <c r="J170" s="84"/>
      <c r="K170" s="75"/>
      <c r="L170" s="84"/>
      <c r="M170" s="75"/>
      <c r="N170" s="85"/>
      <c r="AH170" s="13"/>
      <c r="AI170" s="20"/>
      <c r="AJ170" s="20"/>
      <c r="AL170" s="2" t="s">
        <v>113</v>
      </c>
      <c r="AN170" s="20"/>
      <c r="AO170" s="20"/>
      <c r="AQ170" s="20"/>
      <c r="AS170" s="139"/>
    </row>
    <row r="171" spans="1:46" customFormat="1" ht="15" x14ac:dyDescent="0.25">
      <c r="A171" s="86"/>
      <c r="B171" s="73"/>
      <c r="C171" s="266" t="s">
        <v>111</v>
      </c>
      <c r="D171" s="266"/>
      <c r="E171" s="266"/>
      <c r="F171" s="74" t="s">
        <v>112</v>
      </c>
      <c r="G171" s="78">
        <v>0.16</v>
      </c>
      <c r="H171" s="75"/>
      <c r="I171" s="192">
        <v>8.8208000000000002</v>
      </c>
      <c r="J171" s="84"/>
      <c r="K171" s="75"/>
      <c r="L171" s="84"/>
      <c r="M171" s="75"/>
      <c r="N171" s="85"/>
      <c r="AH171" s="13"/>
      <c r="AI171" s="20"/>
      <c r="AJ171" s="20"/>
      <c r="AL171" s="2" t="s">
        <v>111</v>
      </c>
      <c r="AN171" s="20"/>
      <c r="AO171" s="20"/>
      <c r="AQ171" s="20"/>
      <c r="AS171" s="139"/>
    </row>
    <row r="172" spans="1:46" customFormat="1" ht="15" x14ac:dyDescent="0.25">
      <c r="A172" s="72"/>
      <c r="B172" s="73"/>
      <c r="C172" s="275" t="s">
        <v>110</v>
      </c>
      <c r="D172" s="275"/>
      <c r="E172" s="275"/>
      <c r="F172" s="89"/>
      <c r="G172" s="90"/>
      <c r="H172" s="90"/>
      <c r="I172" s="90"/>
      <c r="J172" s="91">
        <v>22.97</v>
      </c>
      <c r="K172" s="90"/>
      <c r="L172" s="181">
        <v>1266.33</v>
      </c>
      <c r="M172" s="90"/>
      <c r="N172" s="187">
        <v>16234.46</v>
      </c>
      <c r="AH172" s="13"/>
      <c r="AI172" s="20"/>
      <c r="AJ172" s="20"/>
      <c r="AM172" s="2" t="s">
        <v>110</v>
      </c>
      <c r="AN172" s="20"/>
      <c r="AO172" s="20"/>
      <c r="AQ172" s="20"/>
      <c r="AS172" s="139"/>
    </row>
    <row r="173" spans="1:46" customFormat="1" ht="15" x14ac:dyDescent="0.25">
      <c r="A173" s="86"/>
      <c r="B173" s="73"/>
      <c r="C173" s="266" t="s">
        <v>109</v>
      </c>
      <c r="D173" s="266"/>
      <c r="E173" s="266"/>
      <c r="F173" s="74"/>
      <c r="G173" s="75"/>
      <c r="H173" s="75"/>
      <c r="I173" s="75"/>
      <c r="J173" s="84"/>
      <c r="K173" s="75"/>
      <c r="L173" s="76">
        <v>327.47000000000003</v>
      </c>
      <c r="M173" s="75"/>
      <c r="N173" s="186">
        <v>9866.67</v>
      </c>
      <c r="AH173" s="13"/>
      <c r="AI173" s="20"/>
      <c r="AJ173" s="20"/>
      <c r="AL173" s="2" t="s">
        <v>109</v>
      </c>
      <c r="AN173" s="20"/>
      <c r="AO173" s="20"/>
      <c r="AQ173" s="20"/>
      <c r="AS173" s="139"/>
    </row>
    <row r="174" spans="1:46" customFormat="1" ht="23.25" x14ac:dyDescent="0.25">
      <c r="A174" s="86"/>
      <c r="B174" s="73" t="s">
        <v>139</v>
      </c>
      <c r="C174" s="266" t="s">
        <v>138</v>
      </c>
      <c r="D174" s="266"/>
      <c r="E174" s="266"/>
      <c r="F174" s="74" t="s">
        <v>105</v>
      </c>
      <c r="G174" s="93">
        <v>113</v>
      </c>
      <c r="H174" s="87">
        <v>0.9</v>
      </c>
      <c r="I174" s="87">
        <v>101.7</v>
      </c>
      <c r="J174" s="84"/>
      <c r="K174" s="75"/>
      <c r="L174" s="76">
        <v>333.04</v>
      </c>
      <c r="M174" s="75"/>
      <c r="N174" s="186">
        <v>10034.4</v>
      </c>
      <c r="AH174" s="13"/>
      <c r="AI174" s="20"/>
      <c r="AJ174" s="20"/>
      <c r="AL174" s="2" t="s">
        <v>138</v>
      </c>
      <c r="AN174" s="20"/>
      <c r="AO174" s="20"/>
      <c r="AQ174" s="20"/>
      <c r="AS174" s="139"/>
    </row>
    <row r="175" spans="1:46" customFormat="1" ht="23.25" x14ac:dyDescent="0.25">
      <c r="A175" s="86"/>
      <c r="B175" s="73" t="s">
        <v>137</v>
      </c>
      <c r="C175" s="266" t="s">
        <v>136</v>
      </c>
      <c r="D175" s="266"/>
      <c r="E175" s="266"/>
      <c r="F175" s="74" t="s">
        <v>105</v>
      </c>
      <c r="G175" s="93">
        <v>77</v>
      </c>
      <c r="H175" s="78">
        <v>0.85</v>
      </c>
      <c r="I175" s="78">
        <v>65.45</v>
      </c>
      <c r="J175" s="84"/>
      <c r="K175" s="75"/>
      <c r="L175" s="76">
        <v>214.33</v>
      </c>
      <c r="M175" s="75"/>
      <c r="N175" s="186">
        <v>6457.74</v>
      </c>
      <c r="AH175" s="13"/>
      <c r="AI175" s="20"/>
      <c r="AJ175" s="20"/>
      <c r="AL175" s="2" t="s">
        <v>136</v>
      </c>
      <c r="AN175" s="20"/>
      <c r="AO175" s="20"/>
      <c r="AQ175" s="20"/>
      <c r="AS175" s="139"/>
    </row>
    <row r="176" spans="1:46" customFormat="1" ht="15" x14ac:dyDescent="0.25">
      <c r="A176" s="94"/>
      <c r="B176" s="135"/>
      <c r="C176" s="272" t="s">
        <v>96</v>
      </c>
      <c r="D176" s="272"/>
      <c r="E176" s="272"/>
      <c r="F176" s="67"/>
      <c r="G176" s="68"/>
      <c r="H176" s="68"/>
      <c r="I176" s="68"/>
      <c r="J176" s="70"/>
      <c r="K176" s="68"/>
      <c r="L176" s="98">
        <v>1813.7</v>
      </c>
      <c r="M176" s="90"/>
      <c r="N176" s="99">
        <v>32726.6</v>
      </c>
      <c r="AH176" s="13"/>
      <c r="AI176" s="20"/>
      <c r="AJ176" s="20"/>
      <c r="AN176" s="20" t="s">
        <v>96</v>
      </c>
      <c r="AO176" s="20"/>
      <c r="AQ176" s="20"/>
      <c r="AS176" s="139"/>
    </row>
    <row r="177" spans="1:45" customFormat="1" ht="23.25" x14ac:dyDescent="0.25">
      <c r="A177" s="66" t="s">
        <v>208</v>
      </c>
      <c r="B177" s="133" t="s">
        <v>179</v>
      </c>
      <c r="C177" s="272" t="s">
        <v>177</v>
      </c>
      <c r="D177" s="272"/>
      <c r="E177" s="272"/>
      <c r="F177" s="67" t="s">
        <v>178</v>
      </c>
      <c r="G177" s="68"/>
      <c r="H177" s="68"/>
      <c r="I177" s="69">
        <v>55.13</v>
      </c>
      <c r="J177" s="70"/>
      <c r="K177" s="68"/>
      <c r="L177" s="70"/>
      <c r="M177" s="68"/>
      <c r="N177" s="71"/>
      <c r="AH177" s="13"/>
      <c r="AI177" s="20"/>
      <c r="AJ177" s="20" t="s">
        <v>177</v>
      </c>
      <c r="AN177" s="20"/>
      <c r="AO177" s="20"/>
      <c r="AQ177" s="20"/>
      <c r="AS177" s="139"/>
    </row>
    <row r="178" spans="1:45" customFormat="1" ht="15" x14ac:dyDescent="0.25">
      <c r="A178" s="72"/>
      <c r="B178" s="73" t="s">
        <v>122</v>
      </c>
      <c r="C178" s="266" t="s">
        <v>121</v>
      </c>
      <c r="D178" s="266"/>
      <c r="E178" s="266"/>
      <c r="F178" s="74"/>
      <c r="G178" s="75"/>
      <c r="H178" s="75"/>
      <c r="I178" s="75"/>
      <c r="J178" s="76">
        <v>0.22</v>
      </c>
      <c r="K178" s="75"/>
      <c r="L178" s="76">
        <v>12.13</v>
      </c>
      <c r="M178" s="78">
        <v>30.13</v>
      </c>
      <c r="N178" s="77">
        <v>365.48</v>
      </c>
      <c r="AH178" s="13"/>
      <c r="AI178" s="20"/>
      <c r="AJ178" s="20"/>
      <c r="AK178" s="2" t="s">
        <v>121</v>
      </c>
      <c r="AN178" s="20"/>
      <c r="AO178" s="20"/>
      <c r="AQ178" s="20"/>
      <c r="AS178" s="139"/>
    </row>
    <row r="179" spans="1:45" customFormat="1" ht="15" x14ac:dyDescent="0.25">
      <c r="A179" s="72"/>
      <c r="B179" s="73" t="s">
        <v>120</v>
      </c>
      <c r="C179" s="266" t="s">
        <v>119</v>
      </c>
      <c r="D179" s="266"/>
      <c r="E179" s="266"/>
      <c r="F179" s="74"/>
      <c r="G179" s="75"/>
      <c r="H179" s="75"/>
      <c r="I179" s="75"/>
      <c r="J179" s="76">
        <v>1.04</v>
      </c>
      <c r="K179" s="75"/>
      <c r="L179" s="76">
        <v>57.34</v>
      </c>
      <c r="M179" s="78">
        <v>11.44</v>
      </c>
      <c r="N179" s="77">
        <v>655.97</v>
      </c>
      <c r="AH179" s="13"/>
      <c r="AI179" s="20"/>
      <c r="AJ179" s="20"/>
      <c r="AK179" s="2" t="s">
        <v>119</v>
      </c>
      <c r="AN179" s="20"/>
      <c r="AO179" s="20"/>
      <c r="AQ179" s="20"/>
      <c r="AS179" s="139"/>
    </row>
    <row r="180" spans="1:45" customFormat="1" ht="15" x14ac:dyDescent="0.25">
      <c r="A180" s="72"/>
      <c r="B180" s="73" t="s">
        <v>118</v>
      </c>
      <c r="C180" s="266" t="s">
        <v>117</v>
      </c>
      <c r="D180" s="266"/>
      <c r="E180" s="266"/>
      <c r="F180" s="74"/>
      <c r="G180" s="75"/>
      <c r="H180" s="75"/>
      <c r="I180" s="75"/>
      <c r="J180" s="76">
        <v>0.2</v>
      </c>
      <c r="K180" s="75"/>
      <c r="L180" s="76">
        <v>11.03</v>
      </c>
      <c r="M180" s="78">
        <v>30.13</v>
      </c>
      <c r="N180" s="77">
        <v>332.33</v>
      </c>
      <c r="AH180" s="13"/>
      <c r="AI180" s="20"/>
      <c r="AJ180" s="20"/>
      <c r="AK180" s="2" t="s">
        <v>117</v>
      </c>
      <c r="AN180" s="20"/>
      <c r="AO180" s="20"/>
      <c r="AQ180" s="20"/>
      <c r="AS180" s="139"/>
    </row>
    <row r="181" spans="1:45" customFormat="1" ht="15" x14ac:dyDescent="0.25">
      <c r="A181" s="72"/>
      <c r="B181" s="73" t="s">
        <v>155</v>
      </c>
      <c r="C181" s="266" t="s">
        <v>154</v>
      </c>
      <c r="D181" s="266"/>
      <c r="E181" s="266"/>
      <c r="F181" s="74"/>
      <c r="G181" s="75"/>
      <c r="H181" s="75"/>
      <c r="I181" s="75"/>
      <c r="J181" s="76">
        <v>2.21</v>
      </c>
      <c r="K181" s="75"/>
      <c r="L181" s="76">
        <v>121.84</v>
      </c>
      <c r="M181" s="78">
        <v>6.67</v>
      </c>
      <c r="N181" s="77">
        <v>812.67</v>
      </c>
      <c r="AH181" s="13"/>
      <c r="AI181" s="20"/>
      <c r="AJ181" s="20"/>
      <c r="AK181" s="2" t="s">
        <v>154</v>
      </c>
      <c r="AN181" s="20"/>
      <c r="AO181" s="20"/>
      <c r="AQ181" s="20"/>
      <c r="AS181" s="139"/>
    </row>
    <row r="182" spans="1:45" customFormat="1" ht="15" x14ac:dyDescent="0.25">
      <c r="A182" s="86"/>
      <c r="B182" s="73"/>
      <c r="C182" s="266" t="s">
        <v>113</v>
      </c>
      <c r="D182" s="266"/>
      <c r="E182" s="266"/>
      <c r="F182" s="74" t="s">
        <v>112</v>
      </c>
      <c r="G182" s="78">
        <v>0.02</v>
      </c>
      <c r="H182" s="75"/>
      <c r="I182" s="192">
        <v>1.1026</v>
      </c>
      <c r="J182" s="84"/>
      <c r="K182" s="75"/>
      <c r="L182" s="84"/>
      <c r="M182" s="75"/>
      <c r="N182" s="85"/>
      <c r="AH182" s="13"/>
      <c r="AI182" s="20"/>
      <c r="AJ182" s="20"/>
      <c r="AL182" s="2" t="s">
        <v>113</v>
      </c>
      <c r="AN182" s="20"/>
      <c r="AO182" s="20"/>
      <c r="AQ182" s="20"/>
      <c r="AS182" s="139"/>
    </row>
    <row r="183" spans="1:45" customFormat="1" ht="15" x14ac:dyDescent="0.25">
      <c r="A183" s="86"/>
      <c r="B183" s="73"/>
      <c r="C183" s="266" t="s">
        <v>111</v>
      </c>
      <c r="D183" s="266"/>
      <c r="E183" s="266"/>
      <c r="F183" s="74" t="s">
        <v>112</v>
      </c>
      <c r="G183" s="78">
        <v>0.02</v>
      </c>
      <c r="H183" s="75"/>
      <c r="I183" s="192">
        <v>1.1026</v>
      </c>
      <c r="J183" s="84"/>
      <c r="K183" s="75"/>
      <c r="L183" s="84"/>
      <c r="M183" s="75"/>
      <c r="N183" s="85"/>
      <c r="AH183" s="13"/>
      <c r="AI183" s="20"/>
      <c r="AJ183" s="20"/>
      <c r="AL183" s="2" t="s">
        <v>111</v>
      </c>
      <c r="AN183" s="20"/>
      <c r="AO183" s="20"/>
      <c r="AQ183" s="20"/>
      <c r="AS183" s="139"/>
    </row>
    <row r="184" spans="1:45" customFormat="1" ht="15" x14ac:dyDescent="0.25">
      <c r="A184" s="72"/>
      <c r="B184" s="73"/>
      <c r="C184" s="275" t="s">
        <v>110</v>
      </c>
      <c r="D184" s="275"/>
      <c r="E184" s="275"/>
      <c r="F184" s="89"/>
      <c r="G184" s="90"/>
      <c r="H184" s="90"/>
      <c r="I184" s="90"/>
      <c r="J184" s="91">
        <v>3.47</v>
      </c>
      <c r="K184" s="90"/>
      <c r="L184" s="91">
        <v>191.31</v>
      </c>
      <c r="M184" s="90"/>
      <c r="N184" s="187">
        <v>1834.12</v>
      </c>
      <c r="AH184" s="13"/>
      <c r="AI184" s="20"/>
      <c r="AJ184" s="20"/>
      <c r="AM184" s="2" t="s">
        <v>110</v>
      </c>
      <c r="AN184" s="20"/>
      <c r="AO184" s="20"/>
      <c r="AQ184" s="20"/>
      <c r="AS184" s="139"/>
    </row>
    <row r="185" spans="1:45" customFormat="1" ht="15" x14ac:dyDescent="0.25">
      <c r="A185" s="86"/>
      <c r="B185" s="73"/>
      <c r="C185" s="266" t="s">
        <v>109</v>
      </c>
      <c r="D185" s="266"/>
      <c r="E185" s="266"/>
      <c r="F185" s="74"/>
      <c r="G185" s="75"/>
      <c r="H185" s="75"/>
      <c r="I185" s="75"/>
      <c r="J185" s="84"/>
      <c r="K185" s="75"/>
      <c r="L185" s="76">
        <v>23.16</v>
      </c>
      <c r="M185" s="75"/>
      <c r="N185" s="77">
        <v>697.81</v>
      </c>
      <c r="AH185" s="13"/>
      <c r="AI185" s="20"/>
      <c r="AJ185" s="20"/>
      <c r="AL185" s="2" t="s">
        <v>109</v>
      </c>
      <c r="AN185" s="20"/>
      <c r="AO185" s="20"/>
      <c r="AQ185" s="20"/>
      <c r="AS185" s="139"/>
    </row>
    <row r="186" spans="1:45" customFormat="1" ht="23.25" x14ac:dyDescent="0.25">
      <c r="A186" s="86"/>
      <c r="B186" s="73" t="s">
        <v>139</v>
      </c>
      <c r="C186" s="266" t="s">
        <v>138</v>
      </c>
      <c r="D186" s="266"/>
      <c r="E186" s="266"/>
      <c r="F186" s="74" t="s">
        <v>105</v>
      </c>
      <c r="G186" s="93">
        <v>113</v>
      </c>
      <c r="H186" s="87">
        <v>0.9</v>
      </c>
      <c r="I186" s="87">
        <v>101.7</v>
      </c>
      <c r="J186" s="84"/>
      <c r="K186" s="75"/>
      <c r="L186" s="76">
        <v>23.55</v>
      </c>
      <c r="M186" s="75"/>
      <c r="N186" s="77">
        <v>709.67</v>
      </c>
      <c r="AH186" s="13"/>
      <c r="AI186" s="20"/>
      <c r="AJ186" s="20"/>
      <c r="AL186" s="2" t="s">
        <v>138</v>
      </c>
      <c r="AN186" s="20"/>
      <c r="AO186" s="20"/>
      <c r="AQ186" s="20"/>
      <c r="AS186" s="139"/>
    </row>
    <row r="187" spans="1:45" customFormat="1" ht="23.25" x14ac:dyDescent="0.25">
      <c r="A187" s="86"/>
      <c r="B187" s="73" t="s">
        <v>137</v>
      </c>
      <c r="C187" s="266" t="s">
        <v>136</v>
      </c>
      <c r="D187" s="266"/>
      <c r="E187" s="266"/>
      <c r="F187" s="74" t="s">
        <v>105</v>
      </c>
      <c r="G187" s="93">
        <v>77</v>
      </c>
      <c r="H187" s="78">
        <v>0.85</v>
      </c>
      <c r="I187" s="78">
        <v>65.45</v>
      </c>
      <c r="J187" s="84"/>
      <c r="K187" s="75"/>
      <c r="L187" s="76">
        <v>15.16</v>
      </c>
      <c r="M187" s="75"/>
      <c r="N187" s="77">
        <v>456.72</v>
      </c>
      <c r="AH187" s="13"/>
      <c r="AI187" s="20"/>
      <c r="AJ187" s="20"/>
      <c r="AL187" s="2" t="s">
        <v>136</v>
      </c>
      <c r="AN187" s="20"/>
      <c r="AO187" s="20"/>
      <c r="AQ187" s="20"/>
      <c r="AS187" s="139"/>
    </row>
    <row r="188" spans="1:45" customFormat="1" ht="15" x14ac:dyDescent="0.25">
      <c r="A188" s="94"/>
      <c r="B188" s="135"/>
      <c r="C188" s="272" t="s">
        <v>96</v>
      </c>
      <c r="D188" s="272"/>
      <c r="E188" s="272"/>
      <c r="F188" s="67"/>
      <c r="G188" s="68"/>
      <c r="H188" s="68"/>
      <c r="I188" s="68"/>
      <c r="J188" s="70"/>
      <c r="K188" s="68"/>
      <c r="L188" s="95">
        <v>230.02</v>
      </c>
      <c r="M188" s="90"/>
      <c r="N188" s="99">
        <v>3000.51</v>
      </c>
      <c r="AH188" s="13"/>
      <c r="AI188" s="20"/>
      <c r="AJ188" s="20"/>
      <c r="AN188" s="20" t="s">
        <v>96</v>
      </c>
      <c r="AO188" s="20"/>
      <c r="AQ188" s="20"/>
      <c r="AS188" s="139"/>
    </row>
    <row r="189" spans="1:45" customFormat="1" ht="15" x14ac:dyDescent="0.25">
      <c r="A189" s="276" t="s">
        <v>201</v>
      </c>
      <c r="B189" s="277"/>
      <c r="C189" s="277"/>
      <c r="D189" s="277"/>
      <c r="E189" s="277"/>
      <c r="F189" s="277"/>
      <c r="G189" s="277"/>
      <c r="H189" s="277"/>
      <c r="I189" s="277"/>
      <c r="J189" s="277"/>
      <c r="K189" s="277"/>
      <c r="L189" s="277"/>
      <c r="M189" s="277"/>
      <c r="N189" s="278"/>
      <c r="AH189" s="13"/>
      <c r="AI189" s="20" t="s">
        <v>201</v>
      </c>
      <c r="AJ189" s="20"/>
      <c r="AN189" s="20"/>
      <c r="AO189" s="20"/>
      <c r="AQ189" s="20"/>
      <c r="AS189" s="139"/>
    </row>
    <row r="190" spans="1:45" customFormat="1" ht="23.25" x14ac:dyDescent="0.25">
      <c r="A190" s="66" t="s">
        <v>207</v>
      </c>
      <c r="B190" s="133" t="s">
        <v>188</v>
      </c>
      <c r="C190" s="272" t="s">
        <v>199</v>
      </c>
      <c r="D190" s="272"/>
      <c r="E190" s="272"/>
      <c r="F190" s="67" t="s">
        <v>124</v>
      </c>
      <c r="G190" s="68"/>
      <c r="H190" s="68"/>
      <c r="I190" s="191">
        <v>0.1085</v>
      </c>
      <c r="J190" s="70"/>
      <c r="K190" s="68"/>
      <c r="L190" s="70"/>
      <c r="M190" s="68"/>
      <c r="N190" s="71"/>
      <c r="AH190" s="13"/>
      <c r="AI190" s="20"/>
      <c r="AJ190" s="20" t="s">
        <v>199</v>
      </c>
      <c r="AN190" s="20"/>
      <c r="AO190" s="20"/>
      <c r="AQ190" s="20"/>
      <c r="AS190" s="139"/>
    </row>
    <row r="191" spans="1:45" customFormat="1" ht="15" x14ac:dyDescent="0.25">
      <c r="A191" s="46"/>
      <c r="B191" s="134"/>
      <c r="C191" s="266" t="s">
        <v>402</v>
      </c>
      <c r="D191" s="266"/>
      <c r="E191" s="266"/>
      <c r="F191" s="266"/>
      <c r="G191" s="266"/>
      <c r="H191" s="266"/>
      <c r="I191" s="266"/>
      <c r="J191" s="266"/>
      <c r="K191" s="266"/>
      <c r="L191" s="266"/>
      <c r="M191" s="266"/>
      <c r="N191" s="273"/>
      <c r="AH191" s="13"/>
      <c r="AI191" s="20"/>
      <c r="AJ191" s="20"/>
      <c r="AN191" s="20"/>
      <c r="AO191" s="20"/>
      <c r="AQ191" s="20"/>
      <c r="AR191" s="2" t="s">
        <v>402</v>
      </c>
      <c r="AS191" s="139"/>
    </row>
    <row r="192" spans="1:45" customFormat="1" ht="15" x14ac:dyDescent="0.25">
      <c r="A192" s="72"/>
      <c r="B192" s="73" t="s">
        <v>122</v>
      </c>
      <c r="C192" s="266" t="s">
        <v>121</v>
      </c>
      <c r="D192" s="266"/>
      <c r="E192" s="266"/>
      <c r="F192" s="74"/>
      <c r="G192" s="75"/>
      <c r="H192" s="75"/>
      <c r="I192" s="75"/>
      <c r="J192" s="76">
        <v>115.49</v>
      </c>
      <c r="K192" s="75"/>
      <c r="L192" s="76">
        <v>12.53</v>
      </c>
      <c r="M192" s="78">
        <v>30.13</v>
      </c>
      <c r="N192" s="77">
        <v>377.53</v>
      </c>
      <c r="AH192" s="13"/>
      <c r="AI192" s="20"/>
      <c r="AJ192" s="20"/>
      <c r="AK192" s="2" t="s">
        <v>121</v>
      </c>
      <c r="AN192" s="20"/>
      <c r="AO192" s="20"/>
      <c r="AQ192" s="20"/>
      <c r="AS192" s="139"/>
    </row>
    <row r="193" spans="1:46" customFormat="1" ht="15" x14ac:dyDescent="0.25">
      <c r="A193" s="72"/>
      <c r="B193" s="73" t="s">
        <v>120</v>
      </c>
      <c r="C193" s="266" t="s">
        <v>119</v>
      </c>
      <c r="D193" s="266"/>
      <c r="E193" s="266"/>
      <c r="F193" s="74"/>
      <c r="G193" s="75"/>
      <c r="H193" s="75"/>
      <c r="I193" s="75"/>
      <c r="J193" s="183">
        <v>3262.79</v>
      </c>
      <c r="K193" s="75"/>
      <c r="L193" s="76">
        <v>354.01</v>
      </c>
      <c r="M193" s="78">
        <v>11.44</v>
      </c>
      <c r="N193" s="186">
        <v>4049.87</v>
      </c>
      <c r="AH193" s="13"/>
      <c r="AI193" s="20"/>
      <c r="AJ193" s="20"/>
      <c r="AK193" s="2" t="s">
        <v>119</v>
      </c>
      <c r="AN193" s="20"/>
      <c r="AO193" s="20"/>
      <c r="AQ193" s="20"/>
      <c r="AS193" s="139"/>
    </row>
    <row r="194" spans="1:46" customFormat="1" ht="15" x14ac:dyDescent="0.25">
      <c r="A194" s="72"/>
      <c r="B194" s="73" t="s">
        <v>118</v>
      </c>
      <c r="C194" s="266" t="s">
        <v>117</v>
      </c>
      <c r="D194" s="266"/>
      <c r="E194" s="266"/>
      <c r="F194" s="74"/>
      <c r="G194" s="75"/>
      <c r="H194" s="75"/>
      <c r="I194" s="75"/>
      <c r="J194" s="76">
        <v>171.22</v>
      </c>
      <c r="K194" s="75"/>
      <c r="L194" s="76">
        <v>18.579999999999998</v>
      </c>
      <c r="M194" s="78">
        <v>30.13</v>
      </c>
      <c r="N194" s="77">
        <v>559.82000000000005</v>
      </c>
      <c r="AH194" s="13"/>
      <c r="AI194" s="20"/>
      <c r="AJ194" s="20"/>
      <c r="AK194" s="2" t="s">
        <v>117</v>
      </c>
      <c r="AN194" s="20"/>
      <c r="AO194" s="20"/>
      <c r="AQ194" s="20"/>
      <c r="AS194" s="139"/>
    </row>
    <row r="195" spans="1:46" customFormat="1" ht="15" x14ac:dyDescent="0.25">
      <c r="A195" s="72"/>
      <c r="B195" s="73" t="s">
        <v>155</v>
      </c>
      <c r="C195" s="266" t="s">
        <v>154</v>
      </c>
      <c r="D195" s="266"/>
      <c r="E195" s="266"/>
      <c r="F195" s="74"/>
      <c r="G195" s="75"/>
      <c r="H195" s="75"/>
      <c r="I195" s="75"/>
      <c r="J195" s="76">
        <v>12.2</v>
      </c>
      <c r="K195" s="75"/>
      <c r="L195" s="76">
        <v>1.32</v>
      </c>
      <c r="M195" s="78">
        <v>6.67</v>
      </c>
      <c r="N195" s="77">
        <v>8.8000000000000007</v>
      </c>
      <c r="AH195" s="13"/>
      <c r="AI195" s="20"/>
      <c r="AJ195" s="20"/>
      <c r="AK195" s="2" t="s">
        <v>154</v>
      </c>
      <c r="AN195" s="20"/>
      <c r="AO195" s="20"/>
      <c r="AQ195" s="20"/>
      <c r="AS195" s="139"/>
    </row>
    <row r="196" spans="1:46" customFormat="1" ht="15" x14ac:dyDescent="0.25">
      <c r="A196" s="79" t="s">
        <v>187</v>
      </c>
      <c r="B196" s="80" t="s">
        <v>186</v>
      </c>
      <c r="C196" s="274" t="s">
        <v>185</v>
      </c>
      <c r="D196" s="274"/>
      <c r="E196" s="274"/>
      <c r="F196" s="81" t="s">
        <v>102</v>
      </c>
      <c r="G196" s="82">
        <v>0</v>
      </c>
      <c r="H196" s="83"/>
      <c r="I196" s="82">
        <v>0</v>
      </c>
      <c r="J196" s="84"/>
      <c r="K196" s="75"/>
      <c r="L196" s="84"/>
      <c r="M196" s="75"/>
      <c r="N196" s="85"/>
      <c r="AH196" s="13"/>
      <c r="AI196" s="20"/>
      <c r="AJ196" s="20"/>
      <c r="AN196" s="20"/>
      <c r="AO196" s="20"/>
      <c r="AQ196" s="20"/>
      <c r="AS196" s="139" t="s">
        <v>185</v>
      </c>
    </row>
    <row r="197" spans="1:46" customFormat="1" ht="15" x14ac:dyDescent="0.25">
      <c r="A197" s="86"/>
      <c r="B197" s="73"/>
      <c r="C197" s="266" t="s">
        <v>113</v>
      </c>
      <c r="D197" s="266"/>
      <c r="E197" s="266"/>
      <c r="F197" s="74" t="s">
        <v>112</v>
      </c>
      <c r="G197" s="87">
        <v>14.4</v>
      </c>
      <c r="H197" s="75"/>
      <c r="I197" s="192">
        <v>1.5624</v>
      </c>
      <c r="J197" s="84"/>
      <c r="K197" s="75"/>
      <c r="L197" s="84"/>
      <c r="M197" s="75"/>
      <c r="N197" s="85"/>
      <c r="AH197" s="13"/>
      <c r="AI197" s="20"/>
      <c r="AJ197" s="20"/>
      <c r="AL197" s="2" t="s">
        <v>113</v>
      </c>
      <c r="AN197" s="20"/>
      <c r="AO197" s="20"/>
      <c r="AQ197" s="20"/>
      <c r="AS197" s="139"/>
    </row>
    <row r="198" spans="1:46" customFormat="1" ht="15" x14ac:dyDescent="0.25">
      <c r="A198" s="86"/>
      <c r="B198" s="73"/>
      <c r="C198" s="266" t="s">
        <v>111</v>
      </c>
      <c r="D198" s="266"/>
      <c r="E198" s="266"/>
      <c r="F198" s="74" t="s">
        <v>112</v>
      </c>
      <c r="G198" s="78">
        <v>13.88</v>
      </c>
      <c r="H198" s="75"/>
      <c r="I198" s="182">
        <v>1.5059800000000001</v>
      </c>
      <c r="J198" s="84"/>
      <c r="K198" s="75"/>
      <c r="L198" s="84"/>
      <c r="M198" s="75"/>
      <c r="N198" s="85"/>
      <c r="AH198" s="13"/>
      <c r="AI198" s="20"/>
      <c r="AJ198" s="20"/>
      <c r="AL198" s="2" t="s">
        <v>111</v>
      </c>
      <c r="AN198" s="20"/>
      <c r="AO198" s="20"/>
      <c r="AQ198" s="20"/>
      <c r="AS198" s="139"/>
    </row>
    <row r="199" spans="1:46" customFormat="1" ht="15" x14ac:dyDescent="0.25">
      <c r="A199" s="72"/>
      <c r="B199" s="73"/>
      <c r="C199" s="275" t="s">
        <v>110</v>
      </c>
      <c r="D199" s="275"/>
      <c r="E199" s="275"/>
      <c r="F199" s="89"/>
      <c r="G199" s="90"/>
      <c r="H199" s="90"/>
      <c r="I199" s="90"/>
      <c r="J199" s="181">
        <v>3390.48</v>
      </c>
      <c r="K199" s="90"/>
      <c r="L199" s="91">
        <v>367.86</v>
      </c>
      <c r="M199" s="90"/>
      <c r="N199" s="187">
        <v>4436.2</v>
      </c>
      <c r="AH199" s="13"/>
      <c r="AI199" s="20"/>
      <c r="AJ199" s="20"/>
      <c r="AM199" s="2" t="s">
        <v>110</v>
      </c>
      <c r="AN199" s="20"/>
      <c r="AO199" s="20"/>
      <c r="AQ199" s="20"/>
      <c r="AS199" s="139"/>
    </row>
    <row r="200" spans="1:46" customFormat="1" ht="15" x14ac:dyDescent="0.25">
      <c r="A200" s="86"/>
      <c r="B200" s="73"/>
      <c r="C200" s="266" t="s">
        <v>109</v>
      </c>
      <c r="D200" s="266"/>
      <c r="E200" s="266"/>
      <c r="F200" s="74"/>
      <c r="G200" s="75"/>
      <c r="H200" s="75"/>
      <c r="I200" s="75"/>
      <c r="J200" s="84"/>
      <c r="K200" s="75"/>
      <c r="L200" s="76">
        <v>31.11</v>
      </c>
      <c r="M200" s="75"/>
      <c r="N200" s="77">
        <v>937.35</v>
      </c>
      <c r="AH200" s="13"/>
      <c r="AI200" s="20"/>
      <c r="AJ200" s="20"/>
      <c r="AL200" s="2" t="s">
        <v>109</v>
      </c>
      <c r="AN200" s="20"/>
      <c r="AO200" s="20"/>
      <c r="AQ200" s="20"/>
      <c r="AS200" s="139"/>
    </row>
    <row r="201" spans="1:46" customFormat="1" ht="22.5" x14ac:dyDescent="0.25">
      <c r="A201" s="86"/>
      <c r="B201" s="73" t="s">
        <v>151</v>
      </c>
      <c r="C201" s="266" t="s">
        <v>150</v>
      </c>
      <c r="D201" s="266"/>
      <c r="E201" s="266"/>
      <c r="F201" s="74" t="s">
        <v>105</v>
      </c>
      <c r="G201" s="93">
        <v>147</v>
      </c>
      <c r="H201" s="87">
        <v>0.9</v>
      </c>
      <c r="I201" s="87">
        <v>132.30000000000001</v>
      </c>
      <c r="J201" s="84"/>
      <c r="K201" s="75"/>
      <c r="L201" s="76">
        <v>41.16</v>
      </c>
      <c r="M201" s="75"/>
      <c r="N201" s="186">
        <v>1240.1099999999999</v>
      </c>
      <c r="AH201" s="13"/>
      <c r="AI201" s="20"/>
      <c r="AJ201" s="20"/>
      <c r="AL201" s="2" t="s">
        <v>150</v>
      </c>
      <c r="AN201" s="20"/>
      <c r="AO201" s="20"/>
      <c r="AQ201" s="20"/>
      <c r="AS201" s="139"/>
    </row>
    <row r="202" spans="1:46" customFormat="1" ht="22.5" x14ac:dyDescent="0.25">
      <c r="A202" s="86"/>
      <c r="B202" s="73" t="s">
        <v>149</v>
      </c>
      <c r="C202" s="266" t="s">
        <v>148</v>
      </c>
      <c r="D202" s="266"/>
      <c r="E202" s="266"/>
      <c r="F202" s="74" t="s">
        <v>105</v>
      </c>
      <c r="G202" s="93">
        <v>134</v>
      </c>
      <c r="H202" s="78">
        <v>0.85</v>
      </c>
      <c r="I202" s="87">
        <v>113.9</v>
      </c>
      <c r="J202" s="84"/>
      <c r="K202" s="75"/>
      <c r="L202" s="76">
        <v>35.43</v>
      </c>
      <c r="M202" s="75"/>
      <c r="N202" s="186">
        <v>1067.6400000000001</v>
      </c>
      <c r="AH202" s="13"/>
      <c r="AI202" s="20"/>
      <c r="AJ202" s="20"/>
      <c r="AL202" s="2" t="s">
        <v>148</v>
      </c>
      <c r="AN202" s="20"/>
      <c r="AO202" s="20"/>
      <c r="AQ202" s="20"/>
      <c r="AS202" s="139"/>
    </row>
    <row r="203" spans="1:46" customFormat="1" ht="15" x14ac:dyDescent="0.25">
      <c r="A203" s="94"/>
      <c r="B203" s="135"/>
      <c r="C203" s="272" t="s">
        <v>96</v>
      </c>
      <c r="D203" s="272"/>
      <c r="E203" s="272"/>
      <c r="F203" s="67"/>
      <c r="G203" s="68"/>
      <c r="H203" s="68"/>
      <c r="I203" s="68"/>
      <c r="J203" s="70"/>
      <c r="K203" s="68"/>
      <c r="L203" s="95">
        <v>444.45</v>
      </c>
      <c r="M203" s="90"/>
      <c r="N203" s="99">
        <v>6743.95</v>
      </c>
      <c r="AH203" s="13"/>
      <c r="AI203" s="20"/>
      <c r="AJ203" s="20"/>
      <c r="AN203" s="20" t="s">
        <v>96</v>
      </c>
      <c r="AO203" s="20"/>
      <c r="AQ203" s="20"/>
      <c r="AS203" s="139"/>
    </row>
    <row r="204" spans="1:46" customFormat="1" ht="34.5" x14ac:dyDescent="0.25">
      <c r="A204" s="66" t="s">
        <v>206</v>
      </c>
      <c r="B204" s="133" t="s">
        <v>370</v>
      </c>
      <c r="C204" s="272" t="s">
        <v>369</v>
      </c>
      <c r="D204" s="272"/>
      <c r="E204" s="272"/>
      <c r="F204" s="67" t="s">
        <v>102</v>
      </c>
      <c r="G204" s="68"/>
      <c r="H204" s="68"/>
      <c r="I204" s="184">
        <v>11.935</v>
      </c>
      <c r="J204" s="95">
        <v>45.92</v>
      </c>
      <c r="K204" s="68"/>
      <c r="L204" s="95">
        <v>548.05999999999995</v>
      </c>
      <c r="M204" s="69">
        <v>6.67</v>
      </c>
      <c r="N204" s="99">
        <v>3655.56</v>
      </c>
      <c r="AH204" s="13"/>
      <c r="AI204" s="20"/>
      <c r="AJ204" s="20" t="s">
        <v>369</v>
      </c>
      <c r="AN204" s="20"/>
      <c r="AO204" s="20"/>
      <c r="AQ204" s="20"/>
      <c r="AS204" s="139"/>
    </row>
    <row r="205" spans="1:46" customFormat="1" ht="15" x14ac:dyDescent="0.25">
      <c r="A205" s="94"/>
      <c r="B205" s="135"/>
      <c r="C205" s="266" t="s">
        <v>128</v>
      </c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73"/>
      <c r="AH205" s="13"/>
      <c r="AI205" s="20"/>
      <c r="AJ205" s="20"/>
      <c r="AN205" s="20"/>
      <c r="AO205" s="20"/>
      <c r="AQ205" s="20"/>
      <c r="AS205" s="139"/>
      <c r="AT205" s="2" t="s">
        <v>128</v>
      </c>
    </row>
    <row r="206" spans="1:46" customFormat="1" ht="15" x14ac:dyDescent="0.25">
      <c r="A206" s="46"/>
      <c r="B206" s="134"/>
      <c r="C206" s="266" t="s">
        <v>403</v>
      </c>
      <c r="D206" s="266"/>
      <c r="E206" s="266"/>
      <c r="F206" s="266"/>
      <c r="G206" s="266"/>
      <c r="H206" s="266"/>
      <c r="I206" s="266"/>
      <c r="J206" s="266"/>
      <c r="K206" s="266"/>
      <c r="L206" s="266"/>
      <c r="M206" s="266"/>
      <c r="N206" s="273"/>
      <c r="AH206" s="13"/>
      <c r="AI206" s="20"/>
      <c r="AJ206" s="20"/>
      <c r="AN206" s="20"/>
      <c r="AO206" s="20"/>
      <c r="AQ206" s="20"/>
      <c r="AR206" s="2" t="s">
        <v>403</v>
      </c>
      <c r="AS206" s="139"/>
    </row>
    <row r="207" spans="1:46" customFormat="1" ht="15" x14ac:dyDescent="0.25">
      <c r="A207" s="94"/>
      <c r="B207" s="135"/>
      <c r="C207" s="272" t="s">
        <v>96</v>
      </c>
      <c r="D207" s="272"/>
      <c r="E207" s="272"/>
      <c r="F207" s="67"/>
      <c r="G207" s="68"/>
      <c r="H207" s="68"/>
      <c r="I207" s="68"/>
      <c r="J207" s="70"/>
      <c r="K207" s="68"/>
      <c r="L207" s="95">
        <v>548.05999999999995</v>
      </c>
      <c r="M207" s="90"/>
      <c r="N207" s="99">
        <v>3655.56</v>
      </c>
      <c r="AH207" s="13"/>
      <c r="AI207" s="20"/>
      <c r="AJ207" s="20"/>
      <c r="AN207" s="20" t="s">
        <v>96</v>
      </c>
      <c r="AO207" s="20"/>
      <c r="AQ207" s="20"/>
      <c r="AS207" s="139"/>
    </row>
    <row r="208" spans="1:46" customFormat="1" ht="45.75" x14ac:dyDescent="0.25">
      <c r="A208" s="66" t="s">
        <v>205</v>
      </c>
      <c r="B208" s="133" t="s">
        <v>194</v>
      </c>
      <c r="C208" s="272" t="s">
        <v>193</v>
      </c>
      <c r="D208" s="272"/>
      <c r="E208" s="272"/>
      <c r="F208" s="67" t="s">
        <v>126</v>
      </c>
      <c r="G208" s="68"/>
      <c r="H208" s="68"/>
      <c r="I208" s="191">
        <v>0.1085</v>
      </c>
      <c r="J208" s="70"/>
      <c r="K208" s="68"/>
      <c r="L208" s="70"/>
      <c r="M208" s="68"/>
      <c r="N208" s="71"/>
      <c r="AH208" s="13"/>
      <c r="AI208" s="20"/>
      <c r="AJ208" s="20" t="s">
        <v>193</v>
      </c>
      <c r="AN208" s="20"/>
      <c r="AO208" s="20"/>
      <c r="AQ208" s="20"/>
      <c r="AS208" s="139"/>
    </row>
    <row r="209" spans="1:46" customFormat="1" ht="15" x14ac:dyDescent="0.25">
      <c r="A209" s="72"/>
      <c r="B209" s="73" t="s">
        <v>122</v>
      </c>
      <c r="C209" s="266" t="s">
        <v>121</v>
      </c>
      <c r="D209" s="266"/>
      <c r="E209" s="266"/>
      <c r="F209" s="74"/>
      <c r="G209" s="75"/>
      <c r="H209" s="75"/>
      <c r="I209" s="75"/>
      <c r="J209" s="76">
        <v>330.42</v>
      </c>
      <c r="K209" s="75"/>
      <c r="L209" s="76">
        <v>35.85</v>
      </c>
      <c r="M209" s="78">
        <v>30.13</v>
      </c>
      <c r="N209" s="186">
        <v>1080.1600000000001</v>
      </c>
      <c r="AH209" s="13"/>
      <c r="AI209" s="20"/>
      <c r="AJ209" s="20"/>
      <c r="AK209" s="2" t="s">
        <v>121</v>
      </c>
      <c r="AN209" s="20"/>
      <c r="AO209" s="20"/>
      <c r="AQ209" s="20"/>
      <c r="AS209" s="139"/>
    </row>
    <row r="210" spans="1:46" customFormat="1" ht="15" x14ac:dyDescent="0.25">
      <c r="A210" s="72"/>
      <c r="B210" s="73" t="s">
        <v>120</v>
      </c>
      <c r="C210" s="266" t="s">
        <v>119</v>
      </c>
      <c r="D210" s="266"/>
      <c r="E210" s="266"/>
      <c r="F210" s="74"/>
      <c r="G210" s="75"/>
      <c r="H210" s="75"/>
      <c r="I210" s="75"/>
      <c r="J210" s="76">
        <v>19.71</v>
      </c>
      <c r="K210" s="75"/>
      <c r="L210" s="76">
        <v>2.14</v>
      </c>
      <c r="M210" s="78">
        <v>11.44</v>
      </c>
      <c r="N210" s="77">
        <v>24.48</v>
      </c>
      <c r="AH210" s="13"/>
      <c r="AI210" s="20"/>
      <c r="AJ210" s="20"/>
      <c r="AK210" s="2" t="s">
        <v>119</v>
      </c>
      <c r="AN210" s="20"/>
      <c r="AO210" s="20"/>
      <c r="AQ210" s="20"/>
      <c r="AS210" s="139"/>
    </row>
    <row r="211" spans="1:46" customFormat="1" ht="15" x14ac:dyDescent="0.25">
      <c r="A211" s="72"/>
      <c r="B211" s="73" t="s">
        <v>118</v>
      </c>
      <c r="C211" s="266" t="s">
        <v>117</v>
      </c>
      <c r="D211" s="266"/>
      <c r="E211" s="266"/>
      <c r="F211" s="74"/>
      <c r="G211" s="75"/>
      <c r="H211" s="75"/>
      <c r="I211" s="75"/>
      <c r="J211" s="76">
        <v>3.48</v>
      </c>
      <c r="K211" s="75"/>
      <c r="L211" s="76">
        <v>0.38</v>
      </c>
      <c r="M211" s="78">
        <v>30.13</v>
      </c>
      <c r="N211" s="77">
        <v>11.45</v>
      </c>
      <c r="AH211" s="13"/>
      <c r="AI211" s="20"/>
      <c r="AJ211" s="20"/>
      <c r="AK211" s="2" t="s">
        <v>117</v>
      </c>
      <c r="AN211" s="20"/>
      <c r="AO211" s="20"/>
      <c r="AQ211" s="20"/>
      <c r="AS211" s="139"/>
    </row>
    <row r="212" spans="1:46" customFormat="1" ht="15" x14ac:dyDescent="0.25">
      <c r="A212" s="72"/>
      <c r="B212" s="73" t="s">
        <v>155</v>
      </c>
      <c r="C212" s="266" t="s">
        <v>154</v>
      </c>
      <c r="D212" s="266"/>
      <c r="E212" s="266"/>
      <c r="F212" s="74"/>
      <c r="G212" s="75"/>
      <c r="H212" s="75"/>
      <c r="I212" s="75"/>
      <c r="J212" s="76">
        <v>0.78</v>
      </c>
      <c r="K212" s="75"/>
      <c r="L212" s="76">
        <v>0.08</v>
      </c>
      <c r="M212" s="78">
        <v>6.67</v>
      </c>
      <c r="N212" s="77">
        <v>0.53</v>
      </c>
      <c r="AH212" s="13"/>
      <c r="AI212" s="20"/>
      <c r="AJ212" s="20"/>
      <c r="AK212" s="2" t="s">
        <v>154</v>
      </c>
      <c r="AN212" s="20"/>
      <c r="AO212" s="20"/>
      <c r="AQ212" s="20"/>
      <c r="AS212" s="139"/>
    </row>
    <row r="213" spans="1:46" customFormat="1" ht="23.25" x14ac:dyDescent="0.25">
      <c r="A213" s="79" t="s">
        <v>187</v>
      </c>
      <c r="B213" s="80" t="s">
        <v>192</v>
      </c>
      <c r="C213" s="274" t="s">
        <v>191</v>
      </c>
      <c r="D213" s="274"/>
      <c r="E213" s="274"/>
      <c r="F213" s="81" t="s">
        <v>174</v>
      </c>
      <c r="G213" s="82">
        <v>0</v>
      </c>
      <c r="H213" s="83"/>
      <c r="I213" s="82">
        <v>0</v>
      </c>
      <c r="J213" s="84"/>
      <c r="K213" s="75"/>
      <c r="L213" s="84"/>
      <c r="M213" s="75"/>
      <c r="N213" s="85"/>
      <c r="AH213" s="13"/>
      <c r="AI213" s="20"/>
      <c r="AJ213" s="20"/>
      <c r="AN213" s="20"/>
      <c r="AO213" s="20"/>
      <c r="AQ213" s="20"/>
      <c r="AS213" s="139" t="s">
        <v>191</v>
      </c>
    </row>
    <row r="214" spans="1:46" customFormat="1" ht="15" x14ac:dyDescent="0.25">
      <c r="A214" s="86"/>
      <c r="B214" s="73"/>
      <c r="C214" s="266" t="s">
        <v>113</v>
      </c>
      <c r="D214" s="266"/>
      <c r="E214" s="266"/>
      <c r="F214" s="74" t="s">
        <v>112</v>
      </c>
      <c r="G214" s="87">
        <v>41.2</v>
      </c>
      <c r="H214" s="75"/>
      <c r="I214" s="192">
        <v>4.4702000000000002</v>
      </c>
      <c r="J214" s="84"/>
      <c r="K214" s="75"/>
      <c r="L214" s="84"/>
      <c r="M214" s="75"/>
      <c r="N214" s="85"/>
      <c r="AH214" s="13"/>
      <c r="AI214" s="20"/>
      <c r="AJ214" s="20"/>
      <c r="AL214" s="2" t="s">
        <v>113</v>
      </c>
      <c r="AN214" s="20"/>
      <c r="AO214" s="20"/>
      <c r="AQ214" s="20"/>
      <c r="AS214" s="139"/>
    </row>
    <row r="215" spans="1:46" customFormat="1" ht="15" x14ac:dyDescent="0.25">
      <c r="A215" s="86"/>
      <c r="B215" s="73"/>
      <c r="C215" s="266" t="s">
        <v>111</v>
      </c>
      <c r="D215" s="266"/>
      <c r="E215" s="266"/>
      <c r="F215" s="74" t="s">
        <v>112</v>
      </c>
      <c r="G215" s="87">
        <v>0.3</v>
      </c>
      <c r="H215" s="75"/>
      <c r="I215" s="182">
        <v>3.2550000000000003E-2</v>
      </c>
      <c r="J215" s="84"/>
      <c r="K215" s="75"/>
      <c r="L215" s="84"/>
      <c r="M215" s="75"/>
      <c r="N215" s="85"/>
      <c r="AH215" s="13"/>
      <c r="AI215" s="20"/>
      <c r="AJ215" s="20"/>
      <c r="AL215" s="2" t="s">
        <v>111</v>
      </c>
      <c r="AN215" s="20"/>
      <c r="AO215" s="20"/>
      <c r="AQ215" s="20"/>
      <c r="AS215" s="139"/>
    </row>
    <row r="216" spans="1:46" customFormat="1" ht="15" x14ac:dyDescent="0.25">
      <c r="A216" s="72"/>
      <c r="B216" s="73"/>
      <c r="C216" s="275" t="s">
        <v>110</v>
      </c>
      <c r="D216" s="275"/>
      <c r="E216" s="275"/>
      <c r="F216" s="89"/>
      <c r="G216" s="90"/>
      <c r="H216" s="90"/>
      <c r="I216" s="90"/>
      <c r="J216" s="91">
        <v>350.91</v>
      </c>
      <c r="K216" s="90"/>
      <c r="L216" s="91">
        <v>38.07</v>
      </c>
      <c r="M216" s="90"/>
      <c r="N216" s="187">
        <v>1105.17</v>
      </c>
      <c r="AH216" s="13"/>
      <c r="AI216" s="20"/>
      <c r="AJ216" s="20"/>
      <c r="AM216" s="2" t="s">
        <v>110</v>
      </c>
      <c r="AN216" s="20"/>
      <c r="AO216" s="20"/>
      <c r="AQ216" s="20"/>
      <c r="AS216" s="139"/>
    </row>
    <row r="217" spans="1:46" customFormat="1" ht="15" x14ac:dyDescent="0.25">
      <c r="A217" s="86"/>
      <c r="B217" s="73"/>
      <c r="C217" s="266" t="s">
        <v>109</v>
      </c>
      <c r="D217" s="266"/>
      <c r="E217" s="266"/>
      <c r="F217" s="74"/>
      <c r="G217" s="75"/>
      <c r="H217" s="75"/>
      <c r="I217" s="75"/>
      <c r="J217" s="84"/>
      <c r="K217" s="75"/>
      <c r="L217" s="76">
        <v>36.229999999999997</v>
      </c>
      <c r="M217" s="75"/>
      <c r="N217" s="186">
        <v>1091.6099999999999</v>
      </c>
      <c r="AH217" s="13"/>
      <c r="AI217" s="20"/>
      <c r="AJ217" s="20"/>
      <c r="AL217" s="2" t="s">
        <v>109</v>
      </c>
      <c r="AN217" s="20"/>
      <c r="AO217" s="20"/>
      <c r="AQ217" s="20"/>
      <c r="AS217" s="139"/>
    </row>
    <row r="218" spans="1:46" customFormat="1" ht="22.5" x14ac:dyDescent="0.25">
      <c r="A218" s="86"/>
      <c r="B218" s="73" t="s">
        <v>151</v>
      </c>
      <c r="C218" s="266" t="s">
        <v>150</v>
      </c>
      <c r="D218" s="266"/>
      <c r="E218" s="266"/>
      <c r="F218" s="74" t="s">
        <v>105</v>
      </c>
      <c r="G218" s="93">
        <v>147</v>
      </c>
      <c r="H218" s="87">
        <v>0.9</v>
      </c>
      <c r="I218" s="87">
        <v>132.30000000000001</v>
      </c>
      <c r="J218" s="84"/>
      <c r="K218" s="75"/>
      <c r="L218" s="76">
        <v>47.93</v>
      </c>
      <c r="M218" s="75"/>
      <c r="N218" s="186">
        <v>1444.2</v>
      </c>
      <c r="AH218" s="13"/>
      <c r="AI218" s="20"/>
      <c r="AJ218" s="20"/>
      <c r="AL218" s="2" t="s">
        <v>150</v>
      </c>
      <c r="AN218" s="20"/>
      <c r="AO218" s="20"/>
      <c r="AQ218" s="20"/>
      <c r="AS218" s="139"/>
    </row>
    <row r="219" spans="1:46" customFormat="1" ht="22.5" x14ac:dyDescent="0.25">
      <c r="A219" s="86"/>
      <c r="B219" s="73" t="s">
        <v>149</v>
      </c>
      <c r="C219" s="266" t="s">
        <v>148</v>
      </c>
      <c r="D219" s="266"/>
      <c r="E219" s="266"/>
      <c r="F219" s="74" t="s">
        <v>105</v>
      </c>
      <c r="G219" s="93">
        <v>134</v>
      </c>
      <c r="H219" s="78">
        <v>0.85</v>
      </c>
      <c r="I219" s="87">
        <v>113.9</v>
      </c>
      <c r="J219" s="84"/>
      <c r="K219" s="75"/>
      <c r="L219" s="76">
        <v>41.27</v>
      </c>
      <c r="M219" s="75"/>
      <c r="N219" s="186">
        <v>1243.3399999999999</v>
      </c>
      <c r="AH219" s="13"/>
      <c r="AI219" s="20"/>
      <c r="AJ219" s="20"/>
      <c r="AL219" s="2" t="s">
        <v>148</v>
      </c>
      <c r="AN219" s="20"/>
      <c r="AO219" s="20"/>
      <c r="AQ219" s="20"/>
      <c r="AS219" s="139"/>
    </row>
    <row r="220" spans="1:46" customFormat="1" ht="15" x14ac:dyDescent="0.25">
      <c r="A220" s="94"/>
      <c r="B220" s="135"/>
      <c r="C220" s="272" t="s">
        <v>96</v>
      </c>
      <c r="D220" s="272"/>
      <c r="E220" s="272"/>
      <c r="F220" s="67"/>
      <c r="G220" s="68"/>
      <c r="H220" s="68"/>
      <c r="I220" s="68"/>
      <c r="J220" s="70"/>
      <c r="K220" s="68"/>
      <c r="L220" s="95">
        <v>127.27</v>
      </c>
      <c r="M220" s="90"/>
      <c r="N220" s="99">
        <v>3792.71</v>
      </c>
      <c r="AH220" s="13"/>
      <c r="AI220" s="20"/>
      <c r="AJ220" s="20"/>
      <c r="AN220" s="20" t="s">
        <v>96</v>
      </c>
      <c r="AO220" s="20"/>
      <c r="AQ220" s="20"/>
      <c r="AS220" s="139"/>
    </row>
    <row r="221" spans="1:46" customFormat="1" ht="15" x14ac:dyDescent="0.25">
      <c r="A221" s="66" t="s">
        <v>393</v>
      </c>
      <c r="B221" s="133" t="s">
        <v>189</v>
      </c>
      <c r="C221" s="272" t="s">
        <v>379</v>
      </c>
      <c r="D221" s="272"/>
      <c r="E221" s="272"/>
      <c r="F221" s="67" t="s">
        <v>174</v>
      </c>
      <c r="G221" s="68"/>
      <c r="H221" s="68"/>
      <c r="I221" s="51">
        <v>108.5</v>
      </c>
      <c r="J221" s="95">
        <v>50.19</v>
      </c>
      <c r="K221" s="68"/>
      <c r="L221" s="98">
        <v>5445.62</v>
      </c>
      <c r="M221" s="69">
        <v>6.67</v>
      </c>
      <c r="N221" s="99">
        <v>36322.29</v>
      </c>
      <c r="AH221" s="13"/>
      <c r="AI221" s="20"/>
      <c r="AJ221" s="20" t="s">
        <v>379</v>
      </c>
      <c r="AN221" s="20"/>
      <c r="AO221" s="20"/>
      <c r="AQ221" s="20"/>
      <c r="AS221" s="139"/>
    </row>
    <row r="222" spans="1:46" customFormat="1" ht="15" x14ac:dyDescent="0.25">
      <c r="A222" s="94"/>
      <c r="B222" s="135"/>
      <c r="C222" s="266" t="s">
        <v>128</v>
      </c>
      <c r="D222" s="266"/>
      <c r="E222" s="266"/>
      <c r="F222" s="266"/>
      <c r="G222" s="266"/>
      <c r="H222" s="266"/>
      <c r="I222" s="266"/>
      <c r="J222" s="266"/>
      <c r="K222" s="266"/>
      <c r="L222" s="266"/>
      <c r="M222" s="266"/>
      <c r="N222" s="273"/>
      <c r="AH222" s="13"/>
      <c r="AI222" s="20"/>
      <c r="AJ222" s="20"/>
      <c r="AN222" s="20"/>
      <c r="AO222" s="20"/>
      <c r="AQ222" s="20"/>
      <c r="AS222" s="139"/>
      <c r="AT222" s="2" t="s">
        <v>128</v>
      </c>
    </row>
    <row r="223" spans="1:46" customFormat="1" ht="15" x14ac:dyDescent="0.25">
      <c r="A223" s="94"/>
      <c r="B223" s="135"/>
      <c r="C223" s="272" t="s">
        <v>96</v>
      </c>
      <c r="D223" s="272"/>
      <c r="E223" s="272"/>
      <c r="F223" s="67"/>
      <c r="G223" s="68"/>
      <c r="H223" s="68"/>
      <c r="I223" s="68"/>
      <c r="J223" s="70"/>
      <c r="K223" s="68"/>
      <c r="L223" s="98">
        <v>5445.62</v>
      </c>
      <c r="M223" s="90"/>
      <c r="N223" s="99">
        <v>36322.29</v>
      </c>
      <c r="AH223" s="13"/>
      <c r="AI223" s="20"/>
      <c r="AJ223" s="20"/>
      <c r="AN223" s="20" t="s">
        <v>96</v>
      </c>
      <c r="AO223" s="20"/>
      <c r="AQ223" s="20"/>
      <c r="AS223" s="139"/>
    </row>
    <row r="224" spans="1:46" customFormat="1" ht="23.25" x14ac:dyDescent="0.25">
      <c r="A224" s="66" t="s">
        <v>204</v>
      </c>
      <c r="B224" s="133" t="s">
        <v>350</v>
      </c>
      <c r="C224" s="272" t="s">
        <v>349</v>
      </c>
      <c r="D224" s="272"/>
      <c r="E224" s="272"/>
      <c r="F224" s="67" t="s">
        <v>124</v>
      </c>
      <c r="G224" s="68"/>
      <c r="H224" s="68"/>
      <c r="I224" s="191">
        <v>0.1085</v>
      </c>
      <c r="J224" s="70"/>
      <c r="K224" s="68"/>
      <c r="L224" s="70"/>
      <c r="M224" s="68"/>
      <c r="N224" s="71"/>
      <c r="AH224" s="13"/>
      <c r="AI224" s="20"/>
      <c r="AJ224" s="20" t="s">
        <v>349</v>
      </c>
      <c r="AN224" s="20"/>
      <c r="AO224" s="20"/>
      <c r="AQ224" s="20"/>
      <c r="AS224" s="139"/>
    </row>
    <row r="225" spans="1:46" customFormat="1" ht="15" x14ac:dyDescent="0.25">
      <c r="A225" s="46"/>
      <c r="B225" s="134"/>
      <c r="C225" s="266" t="s">
        <v>402</v>
      </c>
      <c r="D225" s="266"/>
      <c r="E225" s="266"/>
      <c r="F225" s="266"/>
      <c r="G225" s="266"/>
      <c r="H225" s="266"/>
      <c r="I225" s="266"/>
      <c r="J225" s="266"/>
      <c r="K225" s="266"/>
      <c r="L225" s="266"/>
      <c r="M225" s="266"/>
      <c r="N225" s="273"/>
      <c r="AH225" s="13"/>
      <c r="AI225" s="20"/>
      <c r="AJ225" s="20"/>
      <c r="AN225" s="20"/>
      <c r="AO225" s="20"/>
      <c r="AQ225" s="20"/>
      <c r="AR225" s="2" t="s">
        <v>402</v>
      </c>
      <c r="AS225" s="139"/>
    </row>
    <row r="226" spans="1:46" customFormat="1" ht="15" x14ac:dyDescent="0.25">
      <c r="A226" s="72"/>
      <c r="B226" s="73" t="s">
        <v>122</v>
      </c>
      <c r="C226" s="266" t="s">
        <v>121</v>
      </c>
      <c r="D226" s="266"/>
      <c r="E226" s="266"/>
      <c r="F226" s="74"/>
      <c r="G226" s="75"/>
      <c r="H226" s="75"/>
      <c r="I226" s="75"/>
      <c r="J226" s="76">
        <v>173.23</v>
      </c>
      <c r="K226" s="75"/>
      <c r="L226" s="76">
        <v>18.8</v>
      </c>
      <c r="M226" s="78">
        <v>30.13</v>
      </c>
      <c r="N226" s="77">
        <v>566.44000000000005</v>
      </c>
      <c r="AH226" s="13"/>
      <c r="AI226" s="20"/>
      <c r="AJ226" s="20"/>
      <c r="AK226" s="2" t="s">
        <v>121</v>
      </c>
      <c r="AN226" s="20"/>
      <c r="AO226" s="20"/>
      <c r="AQ226" s="20"/>
      <c r="AS226" s="139"/>
    </row>
    <row r="227" spans="1:46" customFormat="1" ht="15" x14ac:dyDescent="0.25">
      <c r="A227" s="72"/>
      <c r="B227" s="73" t="s">
        <v>120</v>
      </c>
      <c r="C227" s="266" t="s">
        <v>119</v>
      </c>
      <c r="D227" s="266"/>
      <c r="E227" s="266"/>
      <c r="F227" s="74"/>
      <c r="G227" s="75"/>
      <c r="H227" s="75"/>
      <c r="I227" s="75"/>
      <c r="J227" s="183">
        <v>5268.76</v>
      </c>
      <c r="K227" s="75"/>
      <c r="L227" s="76">
        <v>571.66</v>
      </c>
      <c r="M227" s="78">
        <v>11.44</v>
      </c>
      <c r="N227" s="186">
        <v>6539.79</v>
      </c>
      <c r="AH227" s="13"/>
      <c r="AI227" s="20"/>
      <c r="AJ227" s="20"/>
      <c r="AK227" s="2" t="s">
        <v>119</v>
      </c>
      <c r="AN227" s="20"/>
      <c r="AO227" s="20"/>
      <c r="AQ227" s="20"/>
      <c r="AS227" s="139"/>
    </row>
    <row r="228" spans="1:46" customFormat="1" ht="15" x14ac:dyDescent="0.25">
      <c r="A228" s="72"/>
      <c r="B228" s="73" t="s">
        <v>118</v>
      </c>
      <c r="C228" s="266" t="s">
        <v>117</v>
      </c>
      <c r="D228" s="266"/>
      <c r="E228" s="266"/>
      <c r="F228" s="74"/>
      <c r="G228" s="75"/>
      <c r="H228" s="75"/>
      <c r="I228" s="75"/>
      <c r="J228" s="76">
        <v>267.67</v>
      </c>
      <c r="K228" s="75"/>
      <c r="L228" s="76">
        <v>29.04</v>
      </c>
      <c r="M228" s="78">
        <v>30.13</v>
      </c>
      <c r="N228" s="77">
        <v>874.98</v>
      </c>
      <c r="AH228" s="13"/>
      <c r="AI228" s="20"/>
      <c r="AJ228" s="20"/>
      <c r="AK228" s="2" t="s">
        <v>117</v>
      </c>
      <c r="AN228" s="20"/>
      <c r="AO228" s="20"/>
      <c r="AQ228" s="20"/>
      <c r="AS228" s="139"/>
    </row>
    <row r="229" spans="1:46" customFormat="1" ht="15" x14ac:dyDescent="0.25">
      <c r="A229" s="72"/>
      <c r="B229" s="73" t="s">
        <v>155</v>
      </c>
      <c r="C229" s="266" t="s">
        <v>154</v>
      </c>
      <c r="D229" s="266"/>
      <c r="E229" s="266"/>
      <c r="F229" s="74"/>
      <c r="G229" s="75"/>
      <c r="H229" s="75"/>
      <c r="I229" s="75"/>
      <c r="J229" s="76">
        <v>17.079999999999998</v>
      </c>
      <c r="K229" s="75"/>
      <c r="L229" s="76">
        <v>1.85</v>
      </c>
      <c r="M229" s="78">
        <v>6.67</v>
      </c>
      <c r="N229" s="77">
        <v>12.34</v>
      </c>
      <c r="AH229" s="13"/>
      <c r="AI229" s="20"/>
      <c r="AJ229" s="20"/>
      <c r="AK229" s="2" t="s">
        <v>154</v>
      </c>
      <c r="AN229" s="20"/>
      <c r="AO229" s="20"/>
      <c r="AQ229" s="20"/>
      <c r="AS229" s="139"/>
    </row>
    <row r="230" spans="1:46" customFormat="1" ht="15" x14ac:dyDescent="0.25">
      <c r="A230" s="79" t="s">
        <v>187</v>
      </c>
      <c r="B230" s="80" t="s">
        <v>348</v>
      </c>
      <c r="C230" s="274" t="s">
        <v>347</v>
      </c>
      <c r="D230" s="274"/>
      <c r="E230" s="274"/>
      <c r="F230" s="81" t="s">
        <v>102</v>
      </c>
      <c r="G230" s="82">
        <v>0</v>
      </c>
      <c r="H230" s="83"/>
      <c r="I230" s="82">
        <v>0</v>
      </c>
      <c r="J230" s="84"/>
      <c r="K230" s="75"/>
      <c r="L230" s="84"/>
      <c r="M230" s="75"/>
      <c r="N230" s="85"/>
      <c r="AH230" s="13"/>
      <c r="AI230" s="20"/>
      <c r="AJ230" s="20"/>
      <c r="AN230" s="20"/>
      <c r="AO230" s="20"/>
      <c r="AQ230" s="20"/>
      <c r="AS230" s="139" t="s">
        <v>347</v>
      </c>
    </row>
    <row r="231" spans="1:46" customFormat="1" ht="15" x14ac:dyDescent="0.25">
      <c r="A231" s="86"/>
      <c r="B231" s="73"/>
      <c r="C231" s="266" t="s">
        <v>113</v>
      </c>
      <c r="D231" s="266"/>
      <c r="E231" s="266"/>
      <c r="F231" s="74" t="s">
        <v>112</v>
      </c>
      <c r="G231" s="87">
        <v>21.6</v>
      </c>
      <c r="H231" s="75"/>
      <c r="I231" s="192">
        <v>2.3435999999999999</v>
      </c>
      <c r="J231" s="84"/>
      <c r="K231" s="75"/>
      <c r="L231" s="84"/>
      <c r="M231" s="75"/>
      <c r="N231" s="85"/>
      <c r="AH231" s="13"/>
      <c r="AI231" s="20"/>
      <c r="AJ231" s="20"/>
      <c r="AL231" s="2" t="s">
        <v>113</v>
      </c>
      <c r="AN231" s="20"/>
      <c r="AO231" s="20"/>
      <c r="AQ231" s="20"/>
      <c r="AS231" s="139"/>
    </row>
    <row r="232" spans="1:46" customFormat="1" ht="15" x14ac:dyDescent="0.25">
      <c r="A232" s="86"/>
      <c r="B232" s="73"/>
      <c r="C232" s="266" t="s">
        <v>111</v>
      </c>
      <c r="D232" s="266"/>
      <c r="E232" s="266"/>
      <c r="F232" s="74" t="s">
        <v>112</v>
      </c>
      <c r="G232" s="87">
        <v>20.6</v>
      </c>
      <c r="H232" s="75"/>
      <c r="I232" s="192">
        <v>2.2351000000000001</v>
      </c>
      <c r="J232" s="84"/>
      <c r="K232" s="75"/>
      <c r="L232" s="84"/>
      <c r="M232" s="75"/>
      <c r="N232" s="85"/>
      <c r="AH232" s="13"/>
      <c r="AI232" s="20"/>
      <c r="AJ232" s="20"/>
      <c r="AL232" s="2" t="s">
        <v>111</v>
      </c>
      <c r="AN232" s="20"/>
      <c r="AO232" s="20"/>
      <c r="AQ232" s="20"/>
      <c r="AS232" s="139"/>
    </row>
    <row r="233" spans="1:46" customFormat="1" ht="15" x14ac:dyDescent="0.25">
      <c r="A233" s="72"/>
      <c r="B233" s="73"/>
      <c r="C233" s="275" t="s">
        <v>110</v>
      </c>
      <c r="D233" s="275"/>
      <c r="E233" s="275"/>
      <c r="F233" s="89"/>
      <c r="G233" s="90"/>
      <c r="H233" s="90"/>
      <c r="I233" s="90"/>
      <c r="J233" s="181">
        <v>5459.07</v>
      </c>
      <c r="K233" s="90"/>
      <c r="L233" s="91">
        <v>592.30999999999995</v>
      </c>
      <c r="M233" s="90"/>
      <c r="N233" s="187">
        <v>7118.57</v>
      </c>
      <c r="AH233" s="13"/>
      <c r="AI233" s="20"/>
      <c r="AJ233" s="20"/>
      <c r="AM233" s="2" t="s">
        <v>110</v>
      </c>
      <c r="AN233" s="20"/>
      <c r="AO233" s="20"/>
      <c r="AQ233" s="20"/>
      <c r="AS233" s="139"/>
    </row>
    <row r="234" spans="1:46" customFormat="1" ht="15" x14ac:dyDescent="0.25">
      <c r="A234" s="86"/>
      <c r="B234" s="73"/>
      <c r="C234" s="266" t="s">
        <v>109</v>
      </c>
      <c r="D234" s="266"/>
      <c r="E234" s="266"/>
      <c r="F234" s="74"/>
      <c r="G234" s="75"/>
      <c r="H234" s="75"/>
      <c r="I234" s="75"/>
      <c r="J234" s="84"/>
      <c r="K234" s="75"/>
      <c r="L234" s="76">
        <v>47.84</v>
      </c>
      <c r="M234" s="75"/>
      <c r="N234" s="186">
        <v>1441.42</v>
      </c>
      <c r="AH234" s="13"/>
      <c r="AI234" s="20"/>
      <c r="AJ234" s="20"/>
      <c r="AL234" s="2" t="s">
        <v>109</v>
      </c>
      <c r="AN234" s="20"/>
      <c r="AO234" s="20"/>
      <c r="AQ234" s="20"/>
      <c r="AS234" s="139"/>
    </row>
    <row r="235" spans="1:46" customFormat="1" ht="22.5" x14ac:dyDescent="0.25">
      <c r="A235" s="86"/>
      <c r="B235" s="73" t="s">
        <v>151</v>
      </c>
      <c r="C235" s="266" t="s">
        <v>150</v>
      </c>
      <c r="D235" s="266"/>
      <c r="E235" s="266"/>
      <c r="F235" s="74" t="s">
        <v>105</v>
      </c>
      <c r="G235" s="93">
        <v>147</v>
      </c>
      <c r="H235" s="87">
        <v>0.9</v>
      </c>
      <c r="I235" s="87">
        <v>132.30000000000001</v>
      </c>
      <c r="J235" s="84"/>
      <c r="K235" s="75"/>
      <c r="L235" s="76">
        <v>63.29</v>
      </c>
      <c r="M235" s="75"/>
      <c r="N235" s="186">
        <v>1907</v>
      </c>
      <c r="AH235" s="13"/>
      <c r="AI235" s="20"/>
      <c r="AJ235" s="20"/>
      <c r="AL235" s="2" t="s">
        <v>150</v>
      </c>
      <c r="AN235" s="20"/>
      <c r="AO235" s="20"/>
      <c r="AQ235" s="20"/>
      <c r="AS235" s="139"/>
    </row>
    <row r="236" spans="1:46" customFormat="1" ht="22.5" x14ac:dyDescent="0.25">
      <c r="A236" s="86"/>
      <c r="B236" s="73" t="s">
        <v>149</v>
      </c>
      <c r="C236" s="266" t="s">
        <v>148</v>
      </c>
      <c r="D236" s="266"/>
      <c r="E236" s="266"/>
      <c r="F236" s="74" t="s">
        <v>105</v>
      </c>
      <c r="G236" s="93">
        <v>134</v>
      </c>
      <c r="H236" s="78">
        <v>0.85</v>
      </c>
      <c r="I236" s="87">
        <v>113.9</v>
      </c>
      <c r="J236" s="84"/>
      <c r="K236" s="75"/>
      <c r="L236" s="76">
        <v>54.49</v>
      </c>
      <c r="M236" s="75"/>
      <c r="N236" s="186">
        <v>1641.78</v>
      </c>
      <c r="AH236" s="13"/>
      <c r="AI236" s="20"/>
      <c r="AJ236" s="20"/>
      <c r="AL236" s="2" t="s">
        <v>148</v>
      </c>
      <c r="AN236" s="20"/>
      <c r="AO236" s="20"/>
      <c r="AQ236" s="20"/>
      <c r="AS236" s="139"/>
    </row>
    <row r="237" spans="1:46" customFormat="1" ht="15" x14ac:dyDescent="0.25">
      <c r="A237" s="94"/>
      <c r="B237" s="135"/>
      <c r="C237" s="272" t="s">
        <v>96</v>
      </c>
      <c r="D237" s="272"/>
      <c r="E237" s="272"/>
      <c r="F237" s="67"/>
      <c r="G237" s="68"/>
      <c r="H237" s="68"/>
      <c r="I237" s="68"/>
      <c r="J237" s="70"/>
      <c r="K237" s="68"/>
      <c r="L237" s="95">
        <v>710.09</v>
      </c>
      <c r="M237" s="90"/>
      <c r="N237" s="99">
        <v>10667.35</v>
      </c>
      <c r="AH237" s="13"/>
      <c r="AI237" s="20"/>
      <c r="AJ237" s="20"/>
      <c r="AN237" s="20" t="s">
        <v>96</v>
      </c>
      <c r="AO237" s="20"/>
      <c r="AQ237" s="20"/>
      <c r="AS237" s="139"/>
    </row>
    <row r="238" spans="1:46" customFormat="1" ht="15" x14ac:dyDescent="0.25">
      <c r="A238" s="66" t="s">
        <v>203</v>
      </c>
      <c r="B238" s="133" t="s">
        <v>404</v>
      </c>
      <c r="C238" s="272" t="s">
        <v>405</v>
      </c>
      <c r="D238" s="272"/>
      <c r="E238" s="272"/>
      <c r="F238" s="67" t="s">
        <v>102</v>
      </c>
      <c r="G238" s="68"/>
      <c r="H238" s="68"/>
      <c r="I238" s="69">
        <v>17.36</v>
      </c>
      <c r="J238" s="95">
        <v>118.6</v>
      </c>
      <c r="K238" s="68"/>
      <c r="L238" s="98">
        <v>2058.9</v>
      </c>
      <c r="M238" s="69">
        <v>6.67</v>
      </c>
      <c r="N238" s="99">
        <v>13732.86</v>
      </c>
      <c r="AH238" s="13"/>
      <c r="AI238" s="20"/>
      <c r="AJ238" s="20" t="s">
        <v>405</v>
      </c>
      <c r="AN238" s="20"/>
      <c r="AO238" s="20"/>
      <c r="AQ238" s="20"/>
      <c r="AS238" s="139"/>
    </row>
    <row r="239" spans="1:46" customFormat="1" ht="15" x14ac:dyDescent="0.25">
      <c r="A239" s="94"/>
      <c r="B239" s="135"/>
      <c r="C239" s="266" t="s">
        <v>128</v>
      </c>
      <c r="D239" s="266"/>
      <c r="E239" s="266"/>
      <c r="F239" s="266"/>
      <c r="G239" s="266"/>
      <c r="H239" s="266"/>
      <c r="I239" s="266"/>
      <c r="J239" s="266"/>
      <c r="K239" s="266"/>
      <c r="L239" s="266"/>
      <c r="M239" s="266"/>
      <c r="N239" s="273"/>
      <c r="AH239" s="13"/>
      <c r="AI239" s="20"/>
      <c r="AJ239" s="20"/>
      <c r="AN239" s="20"/>
      <c r="AO239" s="20"/>
      <c r="AQ239" s="20"/>
      <c r="AS239" s="139"/>
      <c r="AT239" s="2" t="s">
        <v>128</v>
      </c>
    </row>
    <row r="240" spans="1:46" customFormat="1" ht="15" x14ac:dyDescent="0.25">
      <c r="A240" s="46"/>
      <c r="B240" s="134"/>
      <c r="C240" s="266" t="s">
        <v>439</v>
      </c>
      <c r="D240" s="266"/>
      <c r="E240" s="266"/>
      <c r="F240" s="266"/>
      <c r="G240" s="266"/>
      <c r="H240" s="266"/>
      <c r="I240" s="266"/>
      <c r="J240" s="266"/>
      <c r="K240" s="266"/>
      <c r="L240" s="266"/>
      <c r="M240" s="266"/>
      <c r="N240" s="273"/>
      <c r="AH240" s="13"/>
      <c r="AI240" s="20"/>
      <c r="AJ240" s="20"/>
      <c r="AN240" s="20"/>
      <c r="AO240" s="20"/>
      <c r="AQ240" s="20"/>
      <c r="AR240" s="2" t="s">
        <v>439</v>
      </c>
      <c r="AS240" s="139"/>
    </row>
    <row r="241" spans="1:45" customFormat="1" ht="15" x14ac:dyDescent="0.25">
      <c r="A241" s="94"/>
      <c r="B241" s="135"/>
      <c r="C241" s="272" t="s">
        <v>96</v>
      </c>
      <c r="D241" s="272"/>
      <c r="E241" s="272"/>
      <c r="F241" s="67"/>
      <c r="G241" s="68"/>
      <c r="H241" s="68"/>
      <c r="I241" s="68"/>
      <c r="J241" s="70"/>
      <c r="K241" s="68"/>
      <c r="L241" s="98">
        <v>2058.9</v>
      </c>
      <c r="M241" s="90"/>
      <c r="N241" s="99">
        <v>13732.86</v>
      </c>
      <c r="AH241" s="13"/>
      <c r="AI241" s="20"/>
      <c r="AJ241" s="20"/>
      <c r="AN241" s="20" t="s">
        <v>96</v>
      </c>
      <c r="AO241" s="20"/>
      <c r="AQ241" s="20"/>
      <c r="AS241" s="139"/>
    </row>
    <row r="242" spans="1:45" customFormat="1" ht="15" x14ac:dyDescent="0.25">
      <c r="A242" s="66" t="s">
        <v>392</v>
      </c>
      <c r="B242" s="133" t="s">
        <v>362</v>
      </c>
      <c r="C242" s="272" t="s">
        <v>406</v>
      </c>
      <c r="D242" s="272"/>
      <c r="E242" s="272"/>
      <c r="F242" s="67" t="s">
        <v>124</v>
      </c>
      <c r="G242" s="68"/>
      <c r="H242" s="68"/>
      <c r="I242" s="198">
        <v>5.425E-2</v>
      </c>
      <c r="J242" s="70"/>
      <c r="K242" s="68"/>
      <c r="L242" s="70"/>
      <c r="M242" s="68"/>
      <c r="N242" s="71"/>
      <c r="AH242" s="13"/>
      <c r="AI242" s="20"/>
      <c r="AJ242" s="20" t="s">
        <v>406</v>
      </c>
      <c r="AN242" s="20"/>
      <c r="AO242" s="20"/>
      <c r="AQ242" s="20"/>
      <c r="AS242" s="139"/>
    </row>
    <row r="243" spans="1:45" customFormat="1" ht="15" x14ac:dyDescent="0.25">
      <c r="A243" s="46"/>
      <c r="B243" s="134"/>
      <c r="C243" s="266" t="s">
        <v>407</v>
      </c>
      <c r="D243" s="266"/>
      <c r="E243" s="266"/>
      <c r="F243" s="266"/>
      <c r="G243" s="266"/>
      <c r="H243" s="266"/>
      <c r="I243" s="266"/>
      <c r="J243" s="266"/>
      <c r="K243" s="266"/>
      <c r="L243" s="266"/>
      <c r="M243" s="266"/>
      <c r="N243" s="273"/>
      <c r="AH243" s="13"/>
      <c r="AI243" s="20"/>
      <c r="AJ243" s="20"/>
      <c r="AN243" s="20"/>
      <c r="AO243" s="20"/>
      <c r="AQ243" s="20"/>
      <c r="AR243" s="2" t="s">
        <v>407</v>
      </c>
      <c r="AS243" s="139"/>
    </row>
    <row r="244" spans="1:45" customFormat="1" ht="15" x14ac:dyDescent="0.25">
      <c r="A244" s="72"/>
      <c r="B244" s="73" t="s">
        <v>122</v>
      </c>
      <c r="C244" s="266" t="s">
        <v>121</v>
      </c>
      <c r="D244" s="266"/>
      <c r="E244" s="266"/>
      <c r="F244" s="74"/>
      <c r="G244" s="75"/>
      <c r="H244" s="75"/>
      <c r="I244" s="75"/>
      <c r="J244" s="183">
        <v>1053</v>
      </c>
      <c r="K244" s="75"/>
      <c r="L244" s="76">
        <v>57.13</v>
      </c>
      <c r="M244" s="78">
        <v>30.13</v>
      </c>
      <c r="N244" s="186">
        <v>1721.33</v>
      </c>
      <c r="AH244" s="13"/>
      <c r="AI244" s="20"/>
      <c r="AJ244" s="20"/>
      <c r="AK244" s="2" t="s">
        <v>121</v>
      </c>
      <c r="AN244" s="20"/>
      <c r="AO244" s="20"/>
      <c r="AQ244" s="20"/>
      <c r="AS244" s="139"/>
    </row>
    <row r="245" spans="1:45" customFormat="1" ht="15" x14ac:dyDescent="0.25">
      <c r="A245" s="72"/>
      <c r="B245" s="73" t="s">
        <v>120</v>
      </c>
      <c r="C245" s="266" t="s">
        <v>119</v>
      </c>
      <c r="D245" s="266"/>
      <c r="E245" s="266"/>
      <c r="F245" s="74"/>
      <c r="G245" s="75"/>
      <c r="H245" s="75"/>
      <c r="I245" s="75"/>
      <c r="J245" s="183">
        <v>1566.06</v>
      </c>
      <c r="K245" s="75"/>
      <c r="L245" s="76">
        <v>84.96</v>
      </c>
      <c r="M245" s="78">
        <v>11.44</v>
      </c>
      <c r="N245" s="77">
        <v>971.94</v>
      </c>
      <c r="AH245" s="13"/>
      <c r="AI245" s="20"/>
      <c r="AJ245" s="20"/>
      <c r="AK245" s="2" t="s">
        <v>119</v>
      </c>
      <c r="AN245" s="20"/>
      <c r="AO245" s="20"/>
      <c r="AQ245" s="20"/>
      <c r="AS245" s="139"/>
    </row>
    <row r="246" spans="1:45" customFormat="1" ht="15" x14ac:dyDescent="0.25">
      <c r="A246" s="72"/>
      <c r="B246" s="73" t="s">
        <v>118</v>
      </c>
      <c r="C246" s="266" t="s">
        <v>117</v>
      </c>
      <c r="D246" s="266"/>
      <c r="E246" s="266"/>
      <c r="F246" s="74"/>
      <c r="G246" s="75"/>
      <c r="H246" s="75"/>
      <c r="I246" s="75"/>
      <c r="J246" s="76">
        <v>244.39</v>
      </c>
      <c r="K246" s="75"/>
      <c r="L246" s="76">
        <v>13.26</v>
      </c>
      <c r="M246" s="78">
        <v>30.13</v>
      </c>
      <c r="N246" s="77">
        <v>399.52</v>
      </c>
      <c r="AH246" s="13"/>
      <c r="AI246" s="20"/>
      <c r="AJ246" s="20"/>
      <c r="AK246" s="2" t="s">
        <v>117</v>
      </c>
      <c r="AN246" s="20"/>
      <c r="AO246" s="20"/>
      <c r="AQ246" s="20"/>
      <c r="AS246" s="139"/>
    </row>
    <row r="247" spans="1:45" customFormat="1" ht="15" x14ac:dyDescent="0.25">
      <c r="A247" s="72"/>
      <c r="B247" s="73" t="s">
        <v>155</v>
      </c>
      <c r="C247" s="266" t="s">
        <v>154</v>
      </c>
      <c r="D247" s="266"/>
      <c r="E247" s="266"/>
      <c r="F247" s="74"/>
      <c r="G247" s="75"/>
      <c r="H247" s="75"/>
      <c r="I247" s="75"/>
      <c r="J247" s="76">
        <v>909.27</v>
      </c>
      <c r="K247" s="75"/>
      <c r="L247" s="76">
        <v>49.33</v>
      </c>
      <c r="M247" s="78">
        <v>6.67</v>
      </c>
      <c r="N247" s="77">
        <v>329.03</v>
      </c>
      <c r="AH247" s="13"/>
      <c r="AI247" s="20"/>
      <c r="AJ247" s="20"/>
      <c r="AK247" s="2" t="s">
        <v>154</v>
      </c>
      <c r="AN247" s="20"/>
      <c r="AO247" s="20"/>
      <c r="AQ247" s="20"/>
      <c r="AS247" s="139"/>
    </row>
    <row r="248" spans="1:45" customFormat="1" ht="15" x14ac:dyDescent="0.25">
      <c r="A248" s="79" t="s">
        <v>116</v>
      </c>
      <c r="B248" s="80" t="s">
        <v>360</v>
      </c>
      <c r="C248" s="274" t="s">
        <v>359</v>
      </c>
      <c r="D248" s="274"/>
      <c r="E248" s="274"/>
      <c r="F248" s="81" t="s">
        <v>102</v>
      </c>
      <c r="G248" s="82">
        <v>102</v>
      </c>
      <c r="H248" s="83"/>
      <c r="I248" s="196">
        <v>5.5335000000000001</v>
      </c>
      <c r="J248" s="84"/>
      <c r="K248" s="75"/>
      <c r="L248" s="84"/>
      <c r="M248" s="75"/>
      <c r="N248" s="85"/>
      <c r="AH248" s="13"/>
      <c r="AI248" s="20"/>
      <c r="AJ248" s="20"/>
      <c r="AN248" s="20"/>
      <c r="AO248" s="20"/>
      <c r="AQ248" s="20"/>
      <c r="AS248" s="139" t="s">
        <v>359</v>
      </c>
    </row>
    <row r="249" spans="1:45" customFormat="1" ht="15" x14ac:dyDescent="0.25">
      <c r="A249" s="86"/>
      <c r="B249" s="73"/>
      <c r="C249" s="266" t="s">
        <v>113</v>
      </c>
      <c r="D249" s="266"/>
      <c r="E249" s="266"/>
      <c r="F249" s="74" t="s">
        <v>112</v>
      </c>
      <c r="G249" s="93">
        <v>135</v>
      </c>
      <c r="H249" s="75"/>
      <c r="I249" s="182">
        <v>7.3237500000000004</v>
      </c>
      <c r="J249" s="84"/>
      <c r="K249" s="75"/>
      <c r="L249" s="84"/>
      <c r="M249" s="75"/>
      <c r="N249" s="85"/>
      <c r="AH249" s="13"/>
      <c r="AI249" s="20"/>
      <c r="AJ249" s="20"/>
      <c r="AL249" s="2" t="s">
        <v>113</v>
      </c>
      <c r="AN249" s="20"/>
      <c r="AO249" s="20"/>
      <c r="AQ249" s="20"/>
      <c r="AS249" s="139"/>
    </row>
    <row r="250" spans="1:45" customFormat="1" ht="15" x14ac:dyDescent="0.25">
      <c r="A250" s="86"/>
      <c r="B250" s="73"/>
      <c r="C250" s="266" t="s">
        <v>111</v>
      </c>
      <c r="D250" s="266"/>
      <c r="E250" s="266"/>
      <c r="F250" s="74" t="s">
        <v>112</v>
      </c>
      <c r="G250" s="78">
        <v>18.12</v>
      </c>
      <c r="H250" s="75"/>
      <c r="I250" s="182">
        <v>0.98301000000000005</v>
      </c>
      <c r="J250" s="84"/>
      <c r="K250" s="75"/>
      <c r="L250" s="84"/>
      <c r="M250" s="75"/>
      <c r="N250" s="85"/>
      <c r="AH250" s="13"/>
      <c r="AI250" s="20"/>
      <c r="AJ250" s="20"/>
      <c r="AL250" s="2" t="s">
        <v>111</v>
      </c>
      <c r="AN250" s="20"/>
      <c r="AO250" s="20"/>
      <c r="AQ250" s="20"/>
      <c r="AS250" s="139"/>
    </row>
    <row r="251" spans="1:45" customFormat="1" ht="15" x14ac:dyDescent="0.25">
      <c r="A251" s="72"/>
      <c r="B251" s="73"/>
      <c r="C251" s="275" t="s">
        <v>110</v>
      </c>
      <c r="D251" s="275"/>
      <c r="E251" s="275"/>
      <c r="F251" s="89"/>
      <c r="G251" s="90"/>
      <c r="H251" s="90"/>
      <c r="I251" s="90"/>
      <c r="J251" s="181">
        <v>3528.33</v>
      </c>
      <c r="K251" s="90"/>
      <c r="L251" s="91">
        <v>191.42</v>
      </c>
      <c r="M251" s="90"/>
      <c r="N251" s="187">
        <v>3022.3</v>
      </c>
      <c r="AH251" s="13"/>
      <c r="AI251" s="20"/>
      <c r="AJ251" s="20"/>
      <c r="AM251" s="2" t="s">
        <v>110</v>
      </c>
      <c r="AN251" s="20"/>
      <c r="AO251" s="20"/>
      <c r="AQ251" s="20"/>
      <c r="AS251" s="139"/>
    </row>
    <row r="252" spans="1:45" customFormat="1" ht="15" x14ac:dyDescent="0.25">
      <c r="A252" s="86"/>
      <c r="B252" s="73"/>
      <c r="C252" s="266" t="s">
        <v>109</v>
      </c>
      <c r="D252" s="266"/>
      <c r="E252" s="266"/>
      <c r="F252" s="74"/>
      <c r="G252" s="75"/>
      <c r="H252" s="75"/>
      <c r="I252" s="75"/>
      <c r="J252" s="84"/>
      <c r="K252" s="75"/>
      <c r="L252" s="76">
        <v>70.39</v>
      </c>
      <c r="M252" s="75"/>
      <c r="N252" s="186">
        <v>2120.85</v>
      </c>
      <c r="AH252" s="13"/>
      <c r="AI252" s="20"/>
      <c r="AJ252" s="20"/>
      <c r="AL252" s="2" t="s">
        <v>109</v>
      </c>
      <c r="AN252" s="20"/>
      <c r="AO252" s="20"/>
      <c r="AQ252" s="20"/>
      <c r="AS252" s="139"/>
    </row>
    <row r="253" spans="1:45" customFormat="1" ht="23.25" x14ac:dyDescent="0.25">
      <c r="A253" s="86"/>
      <c r="B253" s="73" t="s">
        <v>358</v>
      </c>
      <c r="C253" s="266" t="s">
        <v>357</v>
      </c>
      <c r="D253" s="266"/>
      <c r="E253" s="266"/>
      <c r="F253" s="74" t="s">
        <v>105</v>
      </c>
      <c r="G253" s="93">
        <v>102</v>
      </c>
      <c r="H253" s="87">
        <v>0.9</v>
      </c>
      <c r="I253" s="87">
        <v>91.8</v>
      </c>
      <c r="J253" s="84"/>
      <c r="K253" s="75"/>
      <c r="L253" s="76">
        <v>64.62</v>
      </c>
      <c r="M253" s="75"/>
      <c r="N253" s="186">
        <v>1946.94</v>
      </c>
      <c r="AH253" s="13"/>
      <c r="AI253" s="20"/>
      <c r="AJ253" s="20"/>
      <c r="AL253" s="2" t="s">
        <v>357</v>
      </c>
      <c r="AN253" s="20"/>
      <c r="AO253" s="20"/>
      <c r="AQ253" s="20"/>
      <c r="AS253" s="139"/>
    </row>
    <row r="254" spans="1:45" customFormat="1" ht="23.25" x14ac:dyDescent="0.25">
      <c r="A254" s="86"/>
      <c r="B254" s="73" t="s">
        <v>356</v>
      </c>
      <c r="C254" s="266" t="s">
        <v>355</v>
      </c>
      <c r="D254" s="266"/>
      <c r="E254" s="266"/>
      <c r="F254" s="74" t="s">
        <v>105</v>
      </c>
      <c r="G254" s="93">
        <v>58</v>
      </c>
      <c r="H254" s="78">
        <v>0.85</v>
      </c>
      <c r="I254" s="87">
        <v>49.3</v>
      </c>
      <c r="J254" s="84"/>
      <c r="K254" s="75"/>
      <c r="L254" s="76">
        <v>34.700000000000003</v>
      </c>
      <c r="M254" s="75"/>
      <c r="N254" s="186">
        <v>1045.58</v>
      </c>
      <c r="AH254" s="13"/>
      <c r="AI254" s="20"/>
      <c r="AJ254" s="20"/>
      <c r="AL254" s="2" t="s">
        <v>355</v>
      </c>
      <c r="AN254" s="20"/>
      <c r="AO254" s="20"/>
      <c r="AQ254" s="20"/>
      <c r="AS254" s="139"/>
    </row>
    <row r="255" spans="1:45" customFormat="1" ht="15" x14ac:dyDescent="0.25">
      <c r="A255" s="94"/>
      <c r="B255" s="135"/>
      <c r="C255" s="272" t="s">
        <v>96</v>
      </c>
      <c r="D255" s="272"/>
      <c r="E255" s="272"/>
      <c r="F255" s="67"/>
      <c r="G255" s="68"/>
      <c r="H255" s="68"/>
      <c r="I255" s="68"/>
      <c r="J255" s="70"/>
      <c r="K255" s="68"/>
      <c r="L255" s="95">
        <v>290.74</v>
      </c>
      <c r="M255" s="90"/>
      <c r="N255" s="99">
        <v>6014.82</v>
      </c>
      <c r="AH255" s="13"/>
      <c r="AI255" s="20"/>
      <c r="AJ255" s="20"/>
      <c r="AN255" s="20" t="s">
        <v>96</v>
      </c>
      <c r="AO255" s="20"/>
      <c r="AQ255" s="20"/>
      <c r="AS255" s="139"/>
    </row>
    <row r="256" spans="1:45" customFormat="1" ht="23.25" x14ac:dyDescent="0.25">
      <c r="A256" s="66" t="s">
        <v>202</v>
      </c>
      <c r="B256" s="133" t="s">
        <v>166</v>
      </c>
      <c r="C256" s="272" t="s">
        <v>165</v>
      </c>
      <c r="D256" s="272"/>
      <c r="E256" s="272"/>
      <c r="F256" s="67" t="s">
        <v>102</v>
      </c>
      <c r="G256" s="68"/>
      <c r="H256" s="68"/>
      <c r="I256" s="191">
        <v>5.5335000000000001</v>
      </c>
      <c r="J256" s="95">
        <v>592.76</v>
      </c>
      <c r="K256" s="68"/>
      <c r="L256" s="98">
        <v>3280.04</v>
      </c>
      <c r="M256" s="69">
        <v>6.67</v>
      </c>
      <c r="N256" s="99">
        <v>21877.87</v>
      </c>
      <c r="AH256" s="13"/>
      <c r="AI256" s="20"/>
      <c r="AJ256" s="20" t="s">
        <v>165</v>
      </c>
      <c r="AN256" s="20"/>
      <c r="AO256" s="20"/>
      <c r="AQ256" s="20"/>
      <c r="AS256" s="139"/>
    </row>
    <row r="257" spans="1:46" customFormat="1" ht="15" x14ac:dyDescent="0.25">
      <c r="A257" s="94"/>
      <c r="B257" s="135"/>
      <c r="C257" s="266" t="s">
        <v>408</v>
      </c>
      <c r="D257" s="266"/>
      <c r="E257" s="266"/>
      <c r="F257" s="266"/>
      <c r="G257" s="266"/>
      <c r="H257" s="266"/>
      <c r="I257" s="266"/>
      <c r="J257" s="266"/>
      <c r="K257" s="266"/>
      <c r="L257" s="266"/>
      <c r="M257" s="266"/>
      <c r="N257" s="273"/>
      <c r="AH257" s="13"/>
      <c r="AI257" s="20"/>
      <c r="AJ257" s="20"/>
      <c r="AN257" s="20"/>
      <c r="AO257" s="20"/>
      <c r="AQ257" s="20"/>
      <c r="AS257" s="139"/>
      <c r="AT257" s="2" t="s">
        <v>408</v>
      </c>
    </row>
    <row r="258" spans="1:46" customFormat="1" ht="15" x14ac:dyDescent="0.25">
      <c r="A258" s="94"/>
      <c r="B258" s="135"/>
      <c r="C258" s="272" t="s">
        <v>96</v>
      </c>
      <c r="D258" s="272"/>
      <c r="E258" s="272"/>
      <c r="F258" s="67"/>
      <c r="G258" s="68"/>
      <c r="H258" s="68"/>
      <c r="I258" s="68"/>
      <c r="J258" s="70"/>
      <c r="K258" s="68"/>
      <c r="L258" s="98">
        <v>3280.04</v>
      </c>
      <c r="M258" s="90"/>
      <c r="N258" s="99">
        <v>21877.87</v>
      </c>
      <c r="AH258" s="13"/>
      <c r="AI258" s="20"/>
      <c r="AJ258" s="20"/>
      <c r="AN258" s="20" t="s">
        <v>96</v>
      </c>
      <c r="AO258" s="20"/>
      <c r="AQ258" s="20"/>
      <c r="AS258" s="139"/>
    </row>
    <row r="259" spans="1:46" customFormat="1" ht="23.25" x14ac:dyDescent="0.25">
      <c r="A259" s="66" t="s">
        <v>391</v>
      </c>
      <c r="B259" s="133" t="s">
        <v>431</v>
      </c>
      <c r="C259" s="272" t="s">
        <v>438</v>
      </c>
      <c r="D259" s="272"/>
      <c r="E259" s="272"/>
      <c r="F259" s="67" t="s">
        <v>171</v>
      </c>
      <c r="G259" s="68"/>
      <c r="H259" s="68"/>
      <c r="I259" s="197">
        <v>0.15732499999999999</v>
      </c>
      <c r="J259" s="70"/>
      <c r="K259" s="68"/>
      <c r="L259" s="70"/>
      <c r="M259" s="68"/>
      <c r="N259" s="71"/>
      <c r="AH259" s="13"/>
      <c r="AI259" s="20"/>
      <c r="AJ259" s="20" t="s">
        <v>438</v>
      </c>
      <c r="AN259" s="20"/>
      <c r="AO259" s="20"/>
      <c r="AQ259" s="20"/>
      <c r="AS259" s="139"/>
    </row>
    <row r="260" spans="1:46" customFormat="1" ht="15" x14ac:dyDescent="0.25">
      <c r="A260" s="46"/>
      <c r="B260" s="134"/>
      <c r="C260" s="266" t="s">
        <v>430</v>
      </c>
      <c r="D260" s="266"/>
      <c r="E260" s="266"/>
      <c r="F260" s="266"/>
      <c r="G260" s="266"/>
      <c r="H260" s="266"/>
      <c r="I260" s="266"/>
      <c r="J260" s="266"/>
      <c r="K260" s="266"/>
      <c r="L260" s="266"/>
      <c r="M260" s="266"/>
      <c r="N260" s="273"/>
      <c r="AH260" s="13"/>
      <c r="AI260" s="20"/>
      <c r="AJ260" s="20"/>
      <c r="AN260" s="20"/>
      <c r="AO260" s="20"/>
      <c r="AQ260" s="20"/>
      <c r="AR260" s="2" t="s">
        <v>430</v>
      </c>
      <c r="AS260" s="139"/>
    </row>
    <row r="261" spans="1:46" customFormat="1" ht="15" x14ac:dyDescent="0.25">
      <c r="A261" s="72"/>
      <c r="B261" s="73" t="s">
        <v>122</v>
      </c>
      <c r="C261" s="266" t="s">
        <v>121</v>
      </c>
      <c r="D261" s="266"/>
      <c r="E261" s="266"/>
      <c r="F261" s="74"/>
      <c r="G261" s="75"/>
      <c r="H261" s="75"/>
      <c r="I261" s="75"/>
      <c r="J261" s="76">
        <v>102.78</v>
      </c>
      <c r="K261" s="75"/>
      <c r="L261" s="76">
        <v>16.170000000000002</v>
      </c>
      <c r="M261" s="78">
        <v>30.13</v>
      </c>
      <c r="N261" s="77">
        <v>487.2</v>
      </c>
      <c r="AH261" s="13"/>
      <c r="AI261" s="20"/>
      <c r="AJ261" s="20"/>
      <c r="AK261" s="2" t="s">
        <v>121</v>
      </c>
      <c r="AN261" s="20"/>
      <c r="AO261" s="20"/>
      <c r="AQ261" s="20"/>
      <c r="AS261" s="139"/>
    </row>
    <row r="262" spans="1:46" customFormat="1" ht="15" x14ac:dyDescent="0.25">
      <c r="A262" s="72"/>
      <c r="B262" s="73" t="s">
        <v>120</v>
      </c>
      <c r="C262" s="266" t="s">
        <v>119</v>
      </c>
      <c r="D262" s="266"/>
      <c r="E262" s="266"/>
      <c r="F262" s="74"/>
      <c r="G262" s="75"/>
      <c r="H262" s="75"/>
      <c r="I262" s="75"/>
      <c r="J262" s="76">
        <v>30.45</v>
      </c>
      <c r="K262" s="75"/>
      <c r="L262" s="76">
        <v>4.79</v>
      </c>
      <c r="M262" s="78">
        <v>11.44</v>
      </c>
      <c r="N262" s="77">
        <v>54.8</v>
      </c>
      <c r="AH262" s="13"/>
      <c r="AI262" s="20"/>
      <c r="AJ262" s="20"/>
      <c r="AK262" s="2" t="s">
        <v>119</v>
      </c>
      <c r="AN262" s="20"/>
      <c r="AO262" s="20"/>
      <c r="AQ262" s="20"/>
      <c r="AS262" s="139"/>
    </row>
    <row r="263" spans="1:46" customFormat="1" ht="15" x14ac:dyDescent="0.25">
      <c r="A263" s="72"/>
      <c r="B263" s="73" t="s">
        <v>118</v>
      </c>
      <c r="C263" s="266" t="s">
        <v>117</v>
      </c>
      <c r="D263" s="266"/>
      <c r="E263" s="266"/>
      <c r="F263" s="74"/>
      <c r="G263" s="75"/>
      <c r="H263" s="75"/>
      <c r="I263" s="75"/>
      <c r="J263" s="76">
        <v>4.3499999999999996</v>
      </c>
      <c r="K263" s="75"/>
      <c r="L263" s="76">
        <v>0.68</v>
      </c>
      <c r="M263" s="78">
        <v>30.13</v>
      </c>
      <c r="N263" s="77">
        <v>20.49</v>
      </c>
      <c r="AH263" s="13"/>
      <c r="AI263" s="20"/>
      <c r="AJ263" s="20"/>
      <c r="AK263" s="2" t="s">
        <v>117</v>
      </c>
      <c r="AN263" s="20"/>
      <c r="AO263" s="20"/>
      <c r="AQ263" s="20"/>
      <c r="AS263" s="139"/>
    </row>
    <row r="264" spans="1:46" customFormat="1" ht="15" x14ac:dyDescent="0.25">
      <c r="A264" s="72"/>
      <c r="B264" s="73" t="s">
        <v>155</v>
      </c>
      <c r="C264" s="266" t="s">
        <v>154</v>
      </c>
      <c r="D264" s="266"/>
      <c r="E264" s="266"/>
      <c r="F264" s="74"/>
      <c r="G264" s="75"/>
      <c r="H264" s="75"/>
      <c r="I264" s="75"/>
      <c r="J264" s="76">
        <v>285.60000000000002</v>
      </c>
      <c r="K264" s="75"/>
      <c r="L264" s="76">
        <v>44.93</v>
      </c>
      <c r="M264" s="78">
        <v>6.67</v>
      </c>
      <c r="N264" s="77">
        <v>299.68</v>
      </c>
      <c r="AH264" s="13"/>
      <c r="AI264" s="20"/>
      <c r="AJ264" s="20"/>
      <c r="AK264" s="2" t="s">
        <v>154</v>
      </c>
      <c r="AN264" s="20"/>
      <c r="AO264" s="20"/>
      <c r="AQ264" s="20"/>
      <c r="AS264" s="139"/>
    </row>
    <row r="265" spans="1:46" customFormat="1" ht="15" x14ac:dyDescent="0.25">
      <c r="A265" s="79" t="s">
        <v>116</v>
      </c>
      <c r="B265" s="80" t="s">
        <v>437</v>
      </c>
      <c r="C265" s="274" t="s">
        <v>436</v>
      </c>
      <c r="D265" s="274"/>
      <c r="E265" s="274"/>
      <c r="F265" s="81" t="s">
        <v>171</v>
      </c>
      <c r="G265" s="82">
        <v>1</v>
      </c>
      <c r="H265" s="83"/>
      <c r="I265" s="205">
        <v>0.15732499999999999</v>
      </c>
      <c r="J265" s="84"/>
      <c r="K265" s="75"/>
      <c r="L265" s="84"/>
      <c r="M265" s="75"/>
      <c r="N265" s="85"/>
      <c r="AH265" s="13"/>
      <c r="AI265" s="20"/>
      <c r="AJ265" s="20"/>
      <c r="AN265" s="20"/>
      <c r="AO265" s="20"/>
      <c r="AQ265" s="20"/>
      <c r="AS265" s="139" t="s">
        <v>436</v>
      </c>
    </row>
    <row r="266" spans="1:46" customFormat="1" ht="15" x14ac:dyDescent="0.25">
      <c r="A266" s="86"/>
      <c r="B266" s="73"/>
      <c r="C266" s="266" t="s">
        <v>113</v>
      </c>
      <c r="D266" s="266"/>
      <c r="E266" s="266"/>
      <c r="F266" s="74" t="s">
        <v>112</v>
      </c>
      <c r="G266" s="87">
        <v>11.6</v>
      </c>
      <c r="H266" s="75"/>
      <c r="I266" s="182">
        <v>1.82497</v>
      </c>
      <c r="J266" s="84"/>
      <c r="K266" s="75"/>
      <c r="L266" s="84"/>
      <c r="M266" s="75"/>
      <c r="N266" s="85"/>
      <c r="AH266" s="13"/>
      <c r="AI266" s="20"/>
      <c r="AJ266" s="20"/>
      <c r="AL266" s="2" t="s">
        <v>113</v>
      </c>
      <c r="AN266" s="20"/>
      <c r="AO266" s="20"/>
      <c r="AQ266" s="20"/>
      <c r="AS266" s="139"/>
    </row>
    <row r="267" spans="1:46" customFormat="1" ht="15" x14ac:dyDescent="0.25">
      <c r="A267" s="86"/>
      <c r="B267" s="73"/>
      <c r="C267" s="266" t="s">
        <v>111</v>
      </c>
      <c r="D267" s="266"/>
      <c r="E267" s="266"/>
      <c r="F267" s="74" t="s">
        <v>112</v>
      </c>
      <c r="G267" s="78">
        <v>0.35</v>
      </c>
      <c r="H267" s="75"/>
      <c r="I267" s="204">
        <v>5.5063800000000003E-2</v>
      </c>
      <c r="J267" s="84"/>
      <c r="K267" s="75"/>
      <c r="L267" s="84"/>
      <c r="M267" s="75"/>
      <c r="N267" s="85"/>
      <c r="AH267" s="13"/>
      <c r="AI267" s="20"/>
      <c r="AJ267" s="20"/>
      <c r="AL267" s="2" t="s">
        <v>111</v>
      </c>
      <c r="AN267" s="20"/>
      <c r="AO267" s="20"/>
      <c r="AQ267" s="20"/>
      <c r="AS267" s="139"/>
    </row>
    <row r="268" spans="1:46" customFormat="1" ht="15" x14ac:dyDescent="0.25">
      <c r="A268" s="72"/>
      <c r="B268" s="73"/>
      <c r="C268" s="275" t="s">
        <v>110</v>
      </c>
      <c r="D268" s="275"/>
      <c r="E268" s="275"/>
      <c r="F268" s="89"/>
      <c r="G268" s="90"/>
      <c r="H268" s="90"/>
      <c r="I268" s="90"/>
      <c r="J268" s="91">
        <v>418.83</v>
      </c>
      <c r="K268" s="90"/>
      <c r="L268" s="91">
        <v>65.89</v>
      </c>
      <c r="M268" s="90"/>
      <c r="N268" s="92">
        <v>841.68</v>
      </c>
      <c r="AH268" s="13"/>
      <c r="AI268" s="20"/>
      <c r="AJ268" s="20"/>
      <c r="AM268" s="2" t="s">
        <v>110</v>
      </c>
      <c r="AN268" s="20"/>
      <c r="AO268" s="20"/>
      <c r="AQ268" s="20"/>
      <c r="AS268" s="139"/>
    </row>
    <row r="269" spans="1:46" customFormat="1" ht="15" x14ac:dyDescent="0.25">
      <c r="A269" s="86"/>
      <c r="B269" s="73"/>
      <c r="C269" s="266" t="s">
        <v>109</v>
      </c>
      <c r="D269" s="266"/>
      <c r="E269" s="266"/>
      <c r="F269" s="74"/>
      <c r="G269" s="75"/>
      <c r="H269" s="75"/>
      <c r="I269" s="75"/>
      <c r="J269" s="84"/>
      <c r="K269" s="75"/>
      <c r="L269" s="76">
        <v>16.850000000000001</v>
      </c>
      <c r="M269" s="75"/>
      <c r="N269" s="77">
        <v>507.69</v>
      </c>
      <c r="AH269" s="13"/>
      <c r="AI269" s="20"/>
      <c r="AJ269" s="20"/>
      <c r="AL269" s="2" t="s">
        <v>109</v>
      </c>
      <c r="AN269" s="20"/>
      <c r="AO269" s="20"/>
      <c r="AQ269" s="20"/>
      <c r="AS269" s="139"/>
    </row>
    <row r="270" spans="1:46" customFormat="1" ht="23.25" x14ac:dyDescent="0.25">
      <c r="A270" s="86"/>
      <c r="B270" s="73" t="s">
        <v>358</v>
      </c>
      <c r="C270" s="266" t="s">
        <v>357</v>
      </c>
      <c r="D270" s="266"/>
      <c r="E270" s="266"/>
      <c r="F270" s="74" t="s">
        <v>105</v>
      </c>
      <c r="G270" s="93">
        <v>102</v>
      </c>
      <c r="H270" s="87">
        <v>0.9</v>
      </c>
      <c r="I270" s="87">
        <v>91.8</v>
      </c>
      <c r="J270" s="84"/>
      <c r="K270" s="75"/>
      <c r="L270" s="76">
        <v>15.47</v>
      </c>
      <c r="M270" s="75"/>
      <c r="N270" s="77">
        <v>466.06</v>
      </c>
      <c r="AH270" s="13"/>
      <c r="AI270" s="20"/>
      <c r="AJ270" s="20"/>
      <c r="AL270" s="2" t="s">
        <v>357</v>
      </c>
      <c r="AN270" s="20"/>
      <c r="AO270" s="20"/>
      <c r="AQ270" s="20"/>
      <c r="AS270" s="139"/>
    </row>
    <row r="271" spans="1:46" customFormat="1" ht="23.25" x14ac:dyDescent="0.25">
      <c r="A271" s="86"/>
      <c r="B271" s="73" t="s">
        <v>356</v>
      </c>
      <c r="C271" s="266" t="s">
        <v>355</v>
      </c>
      <c r="D271" s="266"/>
      <c r="E271" s="266"/>
      <c r="F271" s="74" t="s">
        <v>105</v>
      </c>
      <c r="G271" s="93">
        <v>58</v>
      </c>
      <c r="H271" s="78">
        <v>0.85</v>
      </c>
      <c r="I271" s="87">
        <v>49.3</v>
      </c>
      <c r="J271" s="84"/>
      <c r="K271" s="75"/>
      <c r="L271" s="76">
        <v>8.31</v>
      </c>
      <c r="M271" s="75"/>
      <c r="N271" s="77">
        <v>250.29</v>
      </c>
      <c r="AH271" s="13"/>
      <c r="AI271" s="20"/>
      <c r="AJ271" s="20"/>
      <c r="AL271" s="2" t="s">
        <v>355</v>
      </c>
      <c r="AN271" s="20"/>
      <c r="AO271" s="20"/>
      <c r="AQ271" s="20"/>
      <c r="AS271" s="139"/>
    </row>
    <row r="272" spans="1:46" customFormat="1" ht="15" x14ac:dyDescent="0.25">
      <c r="A272" s="94"/>
      <c r="B272" s="135"/>
      <c r="C272" s="272" t="s">
        <v>96</v>
      </c>
      <c r="D272" s="272"/>
      <c r="E272" s="272"/>
      <c r="F272" s="67"/>
      <c r="G272" s="68"/>
      <c r="H272" s="68"/>
      <c r="I272" s="68"/>
      <c r="J272" s="70"/>
      <c r="K272" s="68"/>
      <c r="L272" s="95">
        <v>89.67</v>
      </c>
      <c r="M272" s="90"/>
      <c r="N272" s="99">
        <v>1558.03</v>
      </c>
      <c r="AH272" s="13"/>
      <c r="AI272" s="20"/>
      <c r="AJ272" s="20"/>
      <c r="AN272" s="20" t="s">
        <v>96</v>
      </c>
      <c r="AO272" s="20"/>
      <c r="AQ272" s="20"/>
      <c r="AS272" s="139"/>
    </row>
    <row r="273" spans="1:47" customFormat="1" ht="34.5" x14ac:dyDescent="0.25">
      <c r="A273" s="66" t="s">
        <v>390</v>
      </c>
      <c r="B273" s="133" t="s">
        <v>409</v>
      </c>
      <c r="C273" s="272" t="s">
        <v>410</v>
      </c>
      <c r="D273" s="272"/>
      <c r="E273" s="272"/>
      <c r="F273" s="67" t="s">
        <v>174</v>
      </c>
      <c r="G273" s="68"/>
      <c r="H273" s="68"/>
      <c r="I273" s="51">
        <v>108.5</v>
      </c>
      <c r="J273" s="95">
        <v>12.31</v>
      </c>
      <c r="K273" s="68"/>
      <c r="L273" s="98">
        <v>1335.64</v>
      </c>
      <c r="M273" s="69">
        <v>6.67</v>
      </c>
      <c r="N273" s="99">
        <v>8908.7199999999993</v>
      </c>
      <c r="AH273" s="13"/>
      <c r="AI273" s="20"/>
      <c r="AJ273" s="20" t="s">
        <v>410</v>
      </c>
      <c r="AN273" s="20"/>
      <c r="AO273" s="20"/>
      <c r="AQ273" s="20"/>
      <c r="AS273" s="139"/>
    </row>
    <row r="274" spans="1:47" customFormat="1" ht="15" x14ac:dyDescent="0.25">
      <c r="A274" s="94"/>
      <c r="B274" s="135"/>
      <c r="C274" s="266" t="s">
        <v>408</v>
      </c>
      <c r="D274" s="266"/>
      <c r="E274" s="266"/>
      <c r="F274" s="266"/>
      <c r="G274" s="266"/>
      <c r="H274" s="266"/>
      <c r="I274" s="266"/>
      <c r="J274" s="266"/>
      <c r="K274" s="266"/>
      <c r="L274" s="266"/>
      <c r="M274" s="266"/>
      <c r="N274" s="273"/>
      <c r="AH274" s="13"/>
      <c r="AI274" s="20"/>
      <c r="AJ274" s="20"/>
      <c r="AN274" s="20"/>
      <c r="AO274" s="20"/>
      <c r="AQ274" s="20"/>
      <c r="AS274" s="139"/>
      <c r="AT274" s="2" t="s">
        <v>408</v>
      </c>
    </row>
    <row r="275" spans="1:47" customFormat="1" ht="15" x14ac:dyDescent="0.25">
      <c r="A275" s="94"/>
      <c r="B275" s="135"/>
      <c r="C275" s="272" t="s">
        <v>96</v>
      </c>
      <c r="D275" s="272"/>
      <c r="E275" s="272"/>
      <c r="F275" s="67"/>
      <c r="G275" s="68"/>
      <c r="H275" s="68"/>
      <c r="I275" s="68"/>
      <c r="J275" s="70"/>
      <c r="K275" s="68"/>
      <c r="L275" s="98">
        <v>1335.64</v>
      </c>
      <c r="M275" s="90"/>
      <c r="N275" s="99">
        <v>8908.7199999999993</v>
      </c>
      <c r="AH275" s="13"/>
      <c r="AI275" s="20"/>
      <c r="AJ275" s="20"/>
      <c r="AN275" s="20" t="s">
        <v>96</v>
      </c>
      <c r="AO275" s="20"/>
      <c r="AQ275" s="20"/>
      <c r="AS275" s="139"/>
    </row>
    <row r="276" spans="1:47" customFormat="1" ht="45.75" x14ac:dyDescent="0.25">
      <c r="A276" s="66" t="s">
        <v>200</v>
      </c>
      <c r="B276" s="133" t="s">
        <v>429</v>
      </c>
      <c r="C276" s="272" t="s">
        <v>435</v>
      </c>
      <c r="D276" s="272"/>
      <c r="E276" s="272"/>
      <c r="F276" s="67" t="s">
        <v>196</v>
      </c>
      <c r="G276" s="68"/>
      <c r="H276" s="68"/>
      <c r="I276" s="184">
        <v>1.085</v>
      </c>
      <c r="J276" s="70"/>
      <c r="K276" s="68"/>
      <c r="L276" s="70"/>
      <c r="M276" s="68"/>
      <c r="N276" s="71"/>
      <c r="AH276" s="13"/>
      <c r="AI276" s="20"/>
      <c r="AJ276" s="20" t="s">
        <v>435</v>
      </c>
      <c r="AN276" s="20"/>
      <c r="AO276" s="20"/>
      <c r="AQ276" s="20"/>
      <c r="AS276" s="139"/>
    </row>
    <row r="277" spans="1:47" customFormat="1" ht="15" x14ac:dyDescent="0.25">
      <c r="A277" s="201"/>
      <c r="B277" s="73"/>
      <c r="C277" s="270" t="s">
        <v>428</v>
      </c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9"/>
      <c r="AH277" s="13"/>
      <c r="AI277" s="20"/>
      <c r="AJ277" s="20"/>
      <c r="AN277" s="20"/>
      <c r="AO277" s="20"/>
      <c r="AQ277" s="20"/>
      <c r="AS277" s="139"/>
      <c r="AU277" s="2" t="s">
        <v>428</v>
      </c>
    </row>
    <row r="278" spans="1:47" customFormat="1" ht="15" x14ac:dyDescent="0.25">
      <c r="A278" s="72"/>
      <c r="B278" s="73" t="s">
        <v>122</v>
      </c>
      <c r="C278" s="266" t="s">
        <v>121</v>
      </c>
      <c r="D278" s="266"/>
      <c r="E278" s="266"/>
      <c r="F278" s="74"/>
      <c r="G278" s="75"/>
      <c r="H278" s="75"/>
      <c r="I278" s="75"/>
      <c r="J278" s="76">
        <v>86.2</v>
      </c>
      <c r="K278" s="75"/>
      <c r="L278" s="76">
        <v>93.53</v>
      </c>
      <c r="M278" s="78">
        <v>30.13</v>
      </c>
      <c r="N278" s="186">
        <v>2818.06</v>
      </c>
      <c r="AH278" s="13"/>
      <c r="AI278" s="20"/>
      <c r="AJ278" s="20"/>
      <c r="AK278" s="2" t="s">
        <v>121</v>
      </c>
      <c r="AN278" s="20"/>
      <c r="AO278" s="20"/>
      <c r="AQ278" s="20"/>
      <c r="AS278" s="139"/>
    </row>
    <row r="279" spans="1:47" customFormat="1" ht="15" x14ac:dyDescent="0.25">
      <c r="A279" s="72"/>
      <c r="B279" s="73" t="s">
        <v>120</v>
      </c>
      <c r="C279" s="266" t="s">
        <v>119</v>
      </c>
      <c r="D279" s="266"/>
      <c r="E279" s="266"/>
      <c r="F279" s="74"/>
      <c r="G279" s="75"/>
      <c r="H279" s="75"/>
      <c r="I279" s="75"/>
      <c r="J279" s="76">
        <v>52.22</v>
      </c>
      <c r="K279" s="75"/>
      <c r="L279" s="76">
        <v>56.66</v>
      </c>
      <c r="M279" s="78">
        <v>11.44</v>
      </c>
      <c r="N279" s="77">
        <v>648.19000000000005</v>
      </c>
      <c r="AH279" s="13"/>
      <c r="AI279" s="20"/>
      <c r="AJ279" s="20"/>
      <c r="AK279" s="2" t="s">
        <v>119</v>
      </c>
      <c r="AN279" s="20"/>
      <c r="AO279" s="20"/>
      <c r="AQ279" s="20"/>
      <c r="AS279" s="139"/>
    </row>
    <row r="280" spans="1:47" customFormat="1" ht="15" x14ac:dyDescent="0.25">
      <c r="A280" s="72"/>
      <c r="B280" s="73" t="s">
        <v>118</v>
      </c>
      <c r="C280" s="266" t="s">
        <v>117</v>
      </c>
      <c r="D280" s="266"/>
      <c r="E280" s="266"/>
      <c r="F280" s="74"/>
      <c r="G280" s="75"/>
      <c r="H280" s="75"/>
      <c r="I280" s="75"/>
      <c r="J280" s="76">
        <v>0.5</v>
      </c>
      <c r="K280" s="75"/>
      <c r="L280" s="76">
        <v>0.54</v>
      </c>
      <c r="M280" s="78">
        <v>30.13</v>
      </c>
      <c r="N280" s="77">
        <v>16.27</v>
      </c>
      <c r="AH280" s="13"/>
      <c r="AI280" s="20"/>
      <c r="AJ280" s="20"/>
      <c r="AK280" s="2" t="s">
        <v>117</v>
      </c>
      <c r="AN280" s="20"/>
      <c r="AO280" s="20"/>
      <c r="AQ280" s="20"/>
      <c r="AS280" s="139"/>
    </row>
    <row r="281" spans="1:47" customFormat="1" ht="15" x14ac:dyDescent="0.25">
      <c r="A281" s="72"/>
      <c r="B281" s="73" t="s">
        <v>155</v>
      </c>
      <c r="C281" s="266" t="s">
        <v>154</v>
      </c>
      <c r="D281" s="266"/>
      <c r="E281" s="266"/>
      <c r="F281" s="74"/>
      <c r="G281" s="75"/>
      <c r="H281" s="75"/>
      <c r="I281" s="75"/>
      <c r="J281" s="76">
        <v>101.4</v>
      </c>
      <c r="K281" s="88">
        <v>1.667</v>
      </c>
      <c r="L281" s="76">
        <v>183.4</v>
      </c>
      <c r="M281" s="78">
        <v>6.67</v>
      </c>
      <c r="N281" s="186">
        <v>1223.28</v>
      </c>
      <c r="AH281" s="13"/>
      <c r="AI281" s="20"/>
      <c r="AJ281" s="20"/>
      <c r="AK281" s="2" t="s">
        <v>154</v>
      </c>
      <c r="AN281" s="20"/>
      <c r="AO281" s="20"/>
      <c r="AQ281" s="20"/>
      <c r="AS281" s="139"/>
    </row>
    <row r="282" spans="1:47" customFormat="1" ht="15" x14ac:dyDescent="0.25">
      <c r="A282" s="79" t="s">
        <v>116</v>
      </c>
      <c r="B282" s="80" t="s">
        <v>434</v>
      </c>
      <c r="C282" s="274" t="s">
        <v>380</v>
      </c>
      <c r="D282" s="274"/>
      <c r="E282" s="274"/>
      <c r="F282" s="81" t="s">
        <v>171</v>
      </c>
      <c r="G282" s="194">
        <v>7.14</v>
      </c>
      <c r="H282" s="185">
        <v>1.667</v>
      </c>
      <c r="I282" s="200">
        <v>12.9140823</v>
      </c>
      <c r="J282" s="84"/>
      <c r="K282" s="75"/>
      <c r="L282" s="84"/>
      <c r="M282" s="75"/>
      <c r="N282" s="85"/>
      <c r="AH282" s="13"/>
      <c r="AI282" s="20"/>
      <c r="AJ282" s="20"/>
      <c r="AN282" s="20"/>
      <c r="AO282" s="20"/>
      <c r="AQ282" s="20"/>
      <c r="AS282" s="139" t="s">
        <v>380</v>
      </c>
    </row>
    <row r="283" spans="1:47" customFormat="1" ht="15" x14ac:dyDescent="0.25">
      <c r="A283" s="86"/>
      <c r="B283" s="73"/>
      <c r="C283" s="266" t="s">
        <v>113</v>
      </c>
      <c r="D283" s="266"/>
      <c r="E283" s="266"/>
      <c r="F283" s="74" t="s">
        <v>112</v>
      </c>
      <c r="G283" s="78">
        <v>8.9600000000000009</v>
      </c>
      <c r="H283" s="75"/>
      <c r="I283" s="192">
        <v>9.7216000000000005</v>
      </c>
      <c r="J283" s="84"/>
      <c r="K283" s="75"/>
      <c r="L283" s="84"/>
      <c r="M283" s="75"/>
      <c r="N283" s="85"/>
      <c r="AH283" s="13"/>
      <c r="AI283" s="20"/>
      <c r="AJ283" s="20"/>
      <c r="AL283" s="2" t="s">
        <v>113</v>
      </c>
      <c r="AN283" s="20"/>
      <c r="AO283" s="20"/>
      <c r="AQ283" s="20"/>
      <c r="AS283" s="139"/>
    </row>
    <row r="284" spans="1:47" customFormat="1" ht="15" x14ac:dyDescent="0.25">
      <c r="A284" s="86"/>
      <c r="B284" s="73"/>
      <c r="C284" s="266" t="s">
        <v>111</v>
      </c>
      <c r="D284" s="266"/>
      <c r="E284" s="266"/>
      <c r="F284" s="74" t="s">
        <v>112</v>
      </c>
      <c r="G284" s="78">
        <v>0.04</v>
      </c>
      <c r="H284" s="75"/>
      <c r="I284" s="192">
        <v>4.3400000000000001E-2</v>
      </c>
      <c r="J284" s="84"/>
      <c r="K284" s="75"/>
      <c r="L284" s="84"/>
      <c r="M284" s="75"/>
      <c r="N284" s="85"/>
      <c r="AH284" s="13"/>
      <c r="AI284" s="20"/>
      <c r="AJ284" s="20"/>
      <c r="AL284" s="2" t="s">
        <v>111</v>
      </c>
      <c r="AN284" s="20"/>
      <c r="AO284" s="20"/>
      <c r="AQ284" s="20"/>
      <c r="AS284" s="139"/>
    </row>
    <row r="285" spans="1:47" customFormat="1" ht="15" x14ac:dyDescent="0.25">
      <c r="A285" s="72"/>
      <c r="B285" s="73"/>
      <c r="C285" s="275" t="s">
        <v>110</v>
      </c>
      <c r="D285" s="275"/>
      <c r="E285" s="275"/>
      <c r="F285" s="89"/>
      <c r="G285" s="90"/>
      <c r="H285" s="90"/>
      <c r="I285" s="90"/>
      <c r="J285" s="91">
        <v>239.82</v>
      </c>
      <c r="K285" s="90"/>
      <c r="L285" s="91">
        <v>333.59</v>
      </c>
      <c r="M285" s="90"/>
      <c r="N285" s="187">
        <v>4689.53</v>
      </c>
      <c r="AH285" s="13"/>
      <c r="AI285" s="20"/>
      <c r="AJ285" s="20"/>
      <c r="AM285" s="2" t="s">
        <v>110</v>
      </c>
      <c r="AN285" s="20"/>
      <c r="AO285" s="20"/>
      <c r="AQ285" s="20"/>
      <c r="AS285" s="139"/>
    </row>
    <row r="286" spans="1:47" customFormat="1" ht="15" x14ac:dyDescent="0.25">
      <c r="A286" s="86"/>
      <c r="B286" s="73"/>
      <c r="C286" s="266" t="s">
        <v>109</v>
      </c>
      <c r="D286" s="266"/>
      <c r="E286" s="266"/>
      <c r="F286" s="74"/>
      <c r="G286" s="75"/>
      <c r="H286" s="75"/>
      <c r="I286" s="75"/>
      <c r="J286" s="84"/>
      <c r="K286" s="75"/>
      <c r="L286" s="76">
        <v>94.07</v>
      </c>
      <c r="M286" s="75"/>
      <c r="N286" s="186">
        <v>2834.33</v>
      </c>
      <c r="AH286" s="13"/>
      <c r="AI286" s="20"/>
      <c r="AJ286" s="20"/>
      <c r="AL286" s="2" t="s">
        <v>109</v>
      </c>
      <c r="AN286" s="20"/>
      <c r="AO286" s="20"/>
      <c r="AQ286" s="20"/>
      <c r="AS286" s="139"/>
    </row>
    <row r="287" spans="1:47" customFormat="1" ht="23.25" x14ac:dyDescent="0.25">
      <c r="A287" s="86"/>
      <c r="B287" s="73" t="s">
        <v>139</v>
      </c>
      <c r="C287" s="266" t="s">
        <v>138</v>
      </c>
      <c r="D287" s="266"/>
      <c r="E287" s="266"/>
      <c r="F287" s="74" t="s">
        <v>105</v>
      </c>
      <c r="G287" s="93">
        <v>113</v>
      </c>
      <c r="H287" s="87">
        <v>0.9</v>
      </c>
      <c r="I287" s="87">
        <v>101.7</v>
      </c>
      <c r="J287" s="84"/>
      <c r="K287" s="75"/>
      <c r="L287" s="76">
        <v>95.67</v>
      </c>
      <c r="M287" s="75"/>
      <c r="N287" s="186">
        <v>2882.51</v>
      </c>
      <c r="AH287" s="13"/>
      <c r="AI287" s="20"/>
      <c r="AJ287" s="20"/>
      <c r="AL287" s="2" t="s">
        <v>138</v>
      </c>
      <c r="AN287" s="20"/>
      <c r="AO287" s="20"/>
      <c r="AQ287" s="20"/>
      <c r="AS287" s="139"/>
    </row>
    <row r="288" spans="1:47" customFormat="1" ht="23.25" x14ac:dyDescent="0.25">
      <c r="A288" s="86"/>
      <c r="B288" s="73" t="s">
        <v>137</v>
      </c>
      <c r="C288" s="266" t="s">
        <v>136</v>
      </c>
      <c r="D288" s="266"/>
      <c r="E288" s="266"/>
      <c r="F288" s="74" t="s">
        <v>105</v>
      </c>
      <c r="G288" s="93">
        <v>77</v>
      </c>
      <c r="H288" s="78">
        <v>0.85</v>
      </c>
      <c r="I288" s="78">
        <v>65.45</v>
      </c>
      <c r="J288" s="84"/>
      <c r="K288" s="75"/>
      <c r="L288" s="76">
        <v>61.57</v>
      </c>
      <c r="M288" s="75"/>
      <c r="N288" s="186">
        <v>1855.07</v>
      </c>
      <c r="AH288" s="13"/>
      <c r="AI288" s="20"/>
      <c r="AJ288" s="20"/>
      <c r="AL288" s="2" t="s">
        <v>136</v>
      </c>
      <c r="AN288" s="20"/>
      <c r="AO288" s="20"/>
      <c r="AQ288" s="20"/>
      <c r="AS288" s="139"/>
    </row>
    <row r="289" spans="1:55" customFormat="1" ht="15" x14ac:dyDescent="0.25">
      <c r="A289" s="94"/>
      <c r="B289" s="135"/>
      <c r="C289" s="272" t="s">
        <v>96</v>
      </c>
      <c r="D289" s="272"/>
      <c r="E289" s="272"/>
      <c r="F289" s="67"/>
      <c r="G289" s="68"/>
      <c r="H289" s="68"/>
      <c r="I289" s="68"/>
      <c r="J289" s="70"/>
      <c r="K289" s="68"/>
      <c r="L289" s="95">
        <v>490.83</v>
      </c>
      <c r="M289" s="90"/>
      <c r="N289" s="99">
        <v>9427.11</v>
      </c>
      <c r="AH289" s="13"/>
      <c r="AI289" s="20"/>
      <c r="AJ289" s="20"/>
      <c r="AN289" s="20" t="s">
        <v>96</v>
      </c>
      <c r="AO289" s="20"/>
      <c r="AQ289" s="20"/>
      <c r="AS289" s="139"/>
    </row>
    <row r="290" spans="1:55" customFormat="1" ht="23.25" x14ac:dyDescent="0.25">
      <c r="A290" s="66" t="s">
        <v>198</v>
      </c>
      <c r="B290" s="133" t="s">
        <v>411</v>
      </c>
      <c r="C290" s="272" t="s">
        <v>412</v>
      </c>
      <c r="D290" s="272"/>
      <c r="E290" s="272"/>
      <c r="F290" s="67" t="s">
        <v>171</v>
      </c>
      <c r="G290" s="68"/>
      <c r="H290" s="68"/>
      <c r="I290" s="199">
        <v>12.9140823</v>
      </c>
      <c r="J290" s="95">
        <v>491.01</v>
      </c>
      <c r="K290" s="68"/>
      <c r="L290" s="98">
        <v>6340.94</v>
      </c>
      <c r="M290" s="69">
        <v>6.67</v>
      </c>
      <c r="N290" s="99">
        <v>42294.07</v>
      </c>
      <c r="AH290" s="13"/>
      <c r="AI290" s="20"/>
      <c r="AJ290" s="20" t="s">
        <v>412</v>
      </c>
      <c r="AN290" s="20"/>
      <c r="AO290" s="20"/>
      <c r="AQ290" s="20"/>
      <c r="AS290" s="139"/>
    </row>
    <row r="291" spans="1:55" customFormat="1" ht="15" x14ac:dyDescent="0.25">
      <c r="A291" s="94"/>
      <c r="B291" s="135"/>
      <c r="C291" s="266" t="s">
        <v>132</v>
      </c>
      <c r="D291" s="266"/>
      <c r="E291" s="266"/>
      <c r="F291" s="266"/>
      <c r="G291" s="266"/>
      <c r="H291" s="266"/>
      <c r="I291" s="266"/>
      <c r="J291" s="266"/>
      <c r="K291" s="266"/>
      <c r="L291" s="266"/>
      <c r="M291" s="266"/>
      <c r="N291" s="273"/>
      <c r="AH291" s="13"/>
      <c r="AI291" s="20"/>
      <c r="AJ291" s="20"/>
      <c r="AN291" s="20"/>
      <c r="AO291" s="20"/>
      <c r="AQ291" s="20"/>
      <c r="AS291" s="139"/>
      <c r="AT291" s="2" t="s">
        <v>132</v>
      </c>
    </row>
    <row r="292" spans="1:55" customFormat="1" ht="15" x14ac:dyDescent="0.25">
      <c r="A292" s="94"/>
      <c r="B292" s="135"/>
      <c r="C292" s="272" t="s">
        <v>96</v>
      </c>
      <c r="D292" s="272"/>
      <c r="E292" s="272"/>
      <c r="F292" s="67"/>
      <c r="G292" s="68"/>
      <c r="H292" s="68"/>
      <c r="I292" s="68"/>
      <c r="J292" s="70"/>
      <c r="K292" s="68"/>
      <c r="L292" s="98">
        <v>6340.94</v>
      </c>
      <c r="M292" s="90"/>
      <c r="N292" s="99">
        <v>42294.07</v>
      </c>
      <c r="AH292" s="13"/>
      <c r="AI292" s="20"/>
      <c r="AJ292" s="20"/>
      <c r="AN292" s="20" t="s">
        <v>96</v>
      </c>
      <c r="AO292" s="20"/>
      <c r="AQ292" s="20"/>
      <c r="AS292" s="139"/>
    </row>
    <row r="293" spans="1:55" customFormat="1" ht="15" x14ac:dyDescent="0.25">
      <c r="A293" s="276" t="s">
        <v>170</v>
      </c>
      <c r="B293" s="277"/>
      <c r="C293" s="277"/>
      <c r="D293" s="277"/>
      <c r="E293" s="277"/>
      <c r="F293" s="277"/>
      <c r="G293" s="277"/>
      <c r="H293" s="277"/>
      <c r="I293" s="277"/>
      <c r="J293" s="277"/>
      <c r="K293" s="277"/>
      <c r="L293" s="277"/>
      <c r="M293" s="277"/>
      <c r="N293" s="278"/>
      <c r="AH293" s="13"/>
      <c r="AI293" s="20" t="s">
        <v>170</v>
      </c>
      <c r="AJ293" s="20"/>
      <c r="AN293" s="20"/>
      <c r="AO293" s="20"/>
      <c r="AQ293" s="20"/>
      <c r="AS293" s="139"/>
      <c r="AV293" s="190"/>
      <c r="AW293" s="189"/>
      <c r="AX293" s="189"/>
      <c r="AY293" s="189"/>
      <c r="AZ293" s="189"/>
      <c r="BA293" s="189"/>
      <c r="BB293" s="190"/>
      <c r="BC293" s="189"/>
    </row>
    <row r="294" spans="1:55" customFormat="1" ht="23.25" x14ac:dyDescent="0.25">
      <c r="A294" s="66" t="s">
        <v>197</v>
      </c>
      <c r="B294" s="133" t="s">
        <v>157</v>
      </c>
      <c r="C294" s="272" t="s">
        <v>156</v>
      </c>
      <c r="D294" s="272"/>
      <c r="E294" s="272"/>
      <c r="F294" s="67" t="s">
        <v>143</v>
      </c>
      <c r="G294" s="68"/>
      <c r="H294" s="68"/>
      <c r="I294" s="69">
        <v>2.4900000000000002</v>
      </c>
      <c r="J294" s="70"/>
      <c r="K294" s="68"/>
      <c r="L294" s="70"/>
      <c r="M294" s="68"/>
      <c r="N294" s="71"/>
      <c r="AH294" s="13"/>
      <c r="AI294" s="20"/>
      <c r="AJ294" s="20" t="s">
        <v>156</v>
      </c>
      <c r="AN294" s="20"/>
      <c r="AO294" s="20"/>
      <c r="AQ294" s="20"/>
      <c r="AS294" s="139"/>
      <c r="AV294" s="190"/>
      <c r="AW294" s="189"/>
      <c r="AX294" s="189"/>
      <c r="AY294" s="189"/>
      <c r="AZ294" s="189"/>
      <c r="BA294" s="189"/>
      <c r="BB294" s="190"/>
      <c r="BC294" s="189"/>
    </row>
    <row r="295" spans="1:55" customFormat="1" ht="15" x14ac:dyDescent="0.25">
      <c r="A295" s="72"/>
      <c r="B295" s="73" t="s">
        <v>122</v>
      </c>
      <c r="C295" s="266" t="s">
        <v>121</v>
      </c>
      <c r="D295" s="266"/>
      <c r="E295" s="266"/>
      <c r="F295" s="74"/>
      <c r="G295" s="75"/>
      <c r="H295" s="75"/>
      <c r="I295" s="75"/>
      <c r="J295" s="76">
        <v>590.51</v>
      </c>
      <c r="K295" s="75"/>
      <c r="L295" s="183">
        <v>1470.37</v>
      </c>
      <c r="M295" s="78">
        <v>30.13</v>
      </c>
      <c r="N295" s="186">
        <v>44302.25</v>
      </c>
      <c r="AH295" s="13"/>
      <c r="AI295" s="20"/>
      <c r="AJ295" s="20"/>
      <c r="AK295" s="2" t="s">
        <v>121</v>
      </c>
      <c r="AN295" s="20"/>
      <c r="AO295" s="20"/>
      <c r="AQ295" s="20"/>
      <c r="AS295" s="139"/>
      <c r="AV295" s="190"/>
      <c r="AW295" s="189"/>
      <c r="AX295" s="189"/>
      <c r="AY295" s="189"/>
      <c r="AZ295" s="189"/>
      <c r="BA295" s="189"/>
      <c r="BB295" s="190"/>
      <c r="BC295" s="189"/>
    </row>
    <row r="296" spans="1:55" customFormat="1" ht="15" x14ac:dyDescent="0.25">
      <c r="A296" s="72"/>
      <c r="B296" s="73" t="s">
        <v>120</v>
      </c>
      <c r="C296" s="266" t="s">
        <v>119</v>
      </c>
      <c r="D296" s="266"/>
      <c r="E296" s="266"/>
      <c r="F296" s="74"/>
      <c r="G296" s="75"/>
      <c r="H296" s="75"/>
      <c r="I296" s="75"/>
      <c r="J296" s="76">
        <v>73.02</v>
      </c>
      <c r="K296" s="75"/>
      <c r="L296" s="76">
        <v>181.82</v>
      </c>
      <c r="M296" s="78">
        <v>11.44</v>
      </c>
      <c r="N296" s="186">
        <v>2080.02</v>
      </c>
      <c r="AH296" s="13"/>
      <c r="AI296" s="20"/>
      <c r="AJ296" s="20"/>
      <c r="AK296" s="2" t="s">
        <v>119</v>
      </c>
      <c r="AN296" s="20"/>
      <c r="AO296" s="20"/>
      <c r="AQ296" s="20"/>
      <c r="AS296" s="139"/>
      <c r="AV296" s="190"/>
      <c r="AW296" s="189"/>
      <c r="AX296" s="189"/>
      <c r="AY296" s="189"/>
      <c r="AZ296" s="189"/>
      <c r="BA296" s="189"/>
      <c r="BB296" s="190"/>
      <c r="BC296" s="189"/>
    </row>
    <row r="297" spans="1:55" customFormat="1" ht="15" x14ac:dyDescent="0.25">
      <c r="A297" s="72"/>
      <c r="B297" s="73" t="s">
        <v>118</v>
      </c>
      <c r="C297" s="266" t="s">
        <v>117</v>
      </c>
      <c r="D297" s="266"/>
      <c r="E297" s="266"/>
      <c r="F297" s="74"/>
      <c r="G297" s="75"/>
      <c r="H297" s="75"/>
      <c r="I297" s="75"/>
      <c r="J297" s="76">
        <v>8.6999999999999993</v>
      </c>
      <c r="K297" s="75"/>
      <c r="L297" s="76">
        <v>21.66</v>
      </c>
      <c r="M297" s="78">
        <v>30.13</v>
      </c>
      <c r="N297" s="77">
        <v>652.62</v>
      </c>
      <c r="AH297" s="13"/>
      <c r="AI297" s="20"/>
      <c r="AJ297" s="20"/>
      <c r="AK297" s="2" t="s">
        <v>117</v>
      </c>
      <c r="AN297" s="20"/>
      <c r="AO297" s="20"/>
      <c r="AQ297" s="20"/>
      <c r="AS297" s="139"/>
      <c r="AV297" s="190"/>
      <c r="AW297" s="189"/>
      <c r="AX297" s="189"/>
      <c r="AY297" s="189"/>
      <c r="AZ297" s="189"/>
      <c r="BA297" s="189"/>
      <c r="BB297" s="190"/>
      <c r="BC297" s="189"/>
    </row>
    <row r="298" spans="1:55" customFormat="1" ht="15" x14ac:dyDescent="0.25">
      <c r="A298" s="72"/>
      <c r="B298" s="73" t="s">
        <v>155</v>
      </c>
      <c r="C298" s="266" t="s">
        <v>154</v>
      </c>
      <c r="D298" s="266"/>
      <c r="E298" s="266"/>
      <c r="F298" s="74"/>
      <c r="G298" s="75"/>
      <c r="H298" s="75"/>
      <c r="I298" s="75"/>
      <c r="J298" s="183">
        <v>3690.05</v>
      </c>
      <c r="K298" s="75"/>
      <c r="L298" s="183">
        <v>9188.2199999999993</v>
      </c>
      <c r="M298" s="78">
        <v>6.67</v>
      </c>
      <c r="N298" s="186">
        <v>61285.43</v>
      </c>
      <c r="AH298" s="13"/>
      <c r="AI298" s="20"/>
      <c r="AJ298" s="20"/>
      <c r="AK298" s="2" t="s">
        <v>154</v>
      </c>
      <c r="AN298" s="20"/>
      <c r="AO298" s="20"/>
      <c r="AQ298" s="20"/>
      <c r="AS298" s="139"/>
      <c r="AV298" s="190"/>
      <c r="AW298" s="189"/>
      <c r="AX298" s="189"/>
      <c r="AY298" s="189"/>
      <c r="AZ298" s="189"/>
      <c r="BA298" s="189"/>
      <c r="BB298" s="190"/>
      <c r="BC298" s="189"/>
    </row>
    <row r="299" spans="1:55" customFormat="1" ht="15" x14ac:dyDescent="0.25">
      <c r="A299" s="79" t="s">
        <v>116</v>
      </c>
      <c r="B299" s="80" t="s">
        <v>153</v>
      </c>
      <c r="C299" s="274" t="s">
        <v>152</v>
      </c>
      <c r="D299" s="274"/>
      <c r="E299" s="274"/>
      <c r="F299" s="81" t="s">
        <v>133</v>
      </c>
      <c r="G299" s="82">
        <v>100</v>
      </c>
      <c r="H299" s="83"/>
      <c r="I299" s="82">
        <v>249</v>
      </c>
      <c r="J299" s="84"/>
      <c r="K299" s="75"/>
      <c r="L299" s="84"/>
      <c r="M299" s="75"/>
      <c r="N299" s="85"/>
      <c r="AH299" s="13"/>
      <c r="AI299" s="20"/>
      <c r="AJ299" s="20"/>
      <c r="AN299" s="20"/>
      <c r="AO299" s="20"/>
      <c r="AQ299" s="20"/>
      <c r="AS299" s="139" t="s">
        <v>152</v>
      </c>
      <c r="AV299" s="190"/>
      <c r="AW299" s="189"/>
      <c r="AX299" s="189"/>
      <c r="AY299" s="189"/>
      <c r="AZ299" s="189"/>
      <c r="BA299" s="189"/>
      <c r="BB299" s="190"/>
      <c r="BC299" s="189"/>
    </row>
    <row r="300" spans="1:55" customFormat="1" ht="15" x14ac:dyDescent="0.25">
      <c r="A300" s="86"/>
      <c r="B300" s="73"/>
      <c r="C300" s="266" t="s">
        <v>113</v>
      </c>
      <c r="D300" s="266"/>
      <c r="E300" s="266"/>
      <c r="F300" s="74" t="s">
        <v>112</v>
      </c>
      <c r="G300" s="87">
        <v>69.8</v>
      </c>
      <c r="H300" s="75"/>
      <c r="I300" s="88">
        <v>173.80199999999999</v>
      </c>
      <c r="J300" s="84"/>
      <c r="K300" s="75"/>
      <c r="L300" s="84"/>
      <c r="M300" s="75"/>
      <c r="N300" s="85"/>
      <c r="AH300" s="13"/>
      <c r="AI300" s="20"/>
      <c r="AJ300" s="20"/>
      <c r="AL300" s="2" t="s">
        <v>113</v>
      </c>
      <c r="AN300" s="20"/>
      <c r="AO300" s="20"/>
      <c r="AQ300" s="20"/>
      <c r="AS300" s="139"/>
      <c r="AV300" s="190"/>
      <c r="AW300" s="189"/>
      <c r="AX300" s="189"/>
      <c r="AY300" s="189"/>
      <c r="AZ300" s="189"/>
      <c r="BA300" s="189"/>
      <c r="BB300" s="190"/>
      <c r="BC300" s="189"/>
    </row>
    <row r="301" spans="1:55" customFormat="1" ht="15" x14ac:dyDescent="0.25">
      <c r="A301" s="86"/>
      <c r="B301" s="73"/>
      <c r="C301" s="266" t="s">
        <v>111</v>
      </c>
      <c r="D301" s="266"/>
      <c r="E301" s="266"/>
      <c r="F301" s="74" t="s">
        <v>112</v>
      </c>
      <c r="G301" s="78">
        <v>0.65</v>
      </c>
      <c r="H301" s="75"/>
      <c r="I301" s="192">
        <v>1.6185</v>
      </c>
      <c r="J301" s="84"/>
      <c r="K301" s="75"/>
      <c r="L301" s="84"/>
      <c r="M301" s="75"/>
      <c r="N301" s="85"/>
      <c r="AH301" s="13"/>
      <c r="AI301" s="20"/>
      <c r="AJ301" s="20"/>
      <c r="AL301" s="2" t="s">
        <v>111</v>
      </c>
      <c r="AN301" s="20"/>
      <c r="AO301" s="20"/>
      <c r="AQ301" s="20"/>
      <c r="AS301" s="139"/>
      <c r="AV301" s="190"/>
      <c r="AW301" s="189"/>
      <c r="AX301" s="189"/>
      <c r="AY301" s="189"/>
      <c r="AZ301" s="189"/>
      <c r="BA301" s="189"/>
      <c r="BB301" s="190"/>
      <c r="BC301" s="189"/>
    </row>
    <row r="302" spans="1:55" customFormat="1" ht="15" x14ac:dyDescent="0.25">
      <c r="A302" s="72"/>
      <c r="B302" s="73"/>
      <c r="C302" s="275" t="s">
        <v>110</v>
      </c>
      <c r="D302" s="275"/>
      <c r="E302" s="275"/>
      <c r="F302" s="89"/>
      <c r="G302" s="90"/>
      <c r="H302" s="90"/>
      <c r="I302" s="90"/>
      <c r="J302" s="181">
        <v>4353.58</v>
      </c>
      <c r="K302" s="90"/>
      <c r="L302" s="181">
        <v>10840.41</v>
      </c>
      <c r="M302" s="90"/>
      <c r="N302" s="187">
        <v>107667.7</v>
      </c>
      <c r="AH302" s="13"/>
      <c r="AI302" s="20"/>
      <c r="AJ302" s="20"/>
      <c r="AM302" s="2" t="s">
        <v>110</v>
      </c>
      <c r="AN302" s="20"/>
      <c r="AO302" s="20"/>
      <c r="AQ302" s="20"/>
      <c r="AS302" s="139"/>
      <c r="AV302" s="190"/>
      <c r="AW302" s="189"/>
      <c r="AX302" s="189"/>
      <c r="AY302" s="189"/>
      <c r="AZ302" s="189"/>
      <c r="BA302" s="189"/>
      <c r="BB302" s="190"/>
      <c r="BC302" s="189"/>
    </row>
    <row r="303" spans="1:55" customFormat="1" ht="15" x14ac:dyDescent="0.25">
      <c r="A303" s="86"/>
      <c r="B303" s="73"/>
      <c r="C303" s="266" t="s">
        <v>109</v>
      </c>
      <c r="D303" s="266"/>
      <c r="E303" s="266"/>
      <c r="F303" s="74"/>
      <c r="G303" s="75"/>
      <c r="H303" s="75"/>
      <c r="I303" s="75"/>
      <c r="J303" s="84"/>
      <c r="K303" s="75"/>
      <c r="L303" s="183">
        <v>1492.03</v>
      </c>
      <c r="M303" s="75"/>
      <c r="N303" s="186">
        <v>44954.87</v>
      </c>
      <c r="AH303" s="13"/>
      <c r="AI303" s="20"/>
      <c r="AJ303" s="20"/>
      <c r="AL303" s="2" t="s">
        <v>109</v>
      </c>
      <c r="AN303" s="20"/>
      <c r="AO303" s="20"/>
      <c r="AQ303" s="20"/>
      <c r="AS303" s="139"/>
      <c r="AV303" s="190"/>
      <c r="AW303" s="189"/>
      <c r="AX303" s="189"/>
      <c r="AY303" s="189"/>
      <c r="AZ303" s="189"/>
      <c r="BA303" s="189"/>
      <c r="BB303" s="190"/>
      <c r="BC303" s="189"/>
    </row>
    <row r="304" spans="1:55" customFormat="1" ht="22.5" x14ac:dyDescent="0.25">
      <c r="A304" s="86"/>
      <c r="B304" s="73" t="s">
        <v>151</v>
      </c>
      <c r="C304" s="266" t="s">
        <v>150</v>
      </c>
      <c r="D304" s="266"/>
      <c r="E304" s="266"/>
      <c r="F304" s="74" t="s">
        <v>105</v>
      </c>
      <c r="G304" s="93">
        <v>147</v>
      </c>
      <c r="H304" s="87">
        <v>0.9</v>
      </c>
      <c r="I304" s="87">
        <v>132.30000000000001</v>
      </c>
      <c r="J304" s="84"/>
      <c r="K304" s="75"/>
      <c r="L304" s="183">
        <v>1973.96</v>
      </c>
      <c r="M304" s="75"/>
      <c r="N304" s="186">
        <v>59475.29</v>
      </c>
      <c r="AH304" s="13"/>
      <c r="AI304" s="20"/>
      <c r="AJ304" s="20"/>
      <c r="AL304" s="2" t="s">
        <v>150</v>
      </c>
      <c r="AN304" s="20"/>
      <c r="AO304" s="20"/>
      <c r="AQ304" s="20"/>
      <c r="AS304" s="139"/>
      <c r="AV304" s="190"/>
      <c r="AW304" s="189"/>
      <c r="AX304" s="189"/>
      <c r="AY304" s="189"/>
      <c r="AZ304" s="189"/>
      <c r="BA304" s="189"/>
      <c r="BB304" s="190"/>
      <c r="BC304" s="189"/>
    </row>
    <row r="305" spans="1:55" customFormat="1" ht="22.5" x14ac:dyDescent="0.25">
      <c r="A305" s="86"/>
      <c r="B305" s="73" t="s">
        <v>149</v>
      </c>
      <c r="C305" s="266" t="s">
        <v>148</v>
      </c>
      <c r="D305" s="266"/>
      <c r="E305" s="266"/>
      <c r="F305" s="74" t="s">
        <v>105</v>
      </c>
      <c r="G305" s="93">
        <v>134</v>
      </c>
      <c r="H305" s="78">
        <v>0.85</v>
      </c>
      <c r="I305" s="87">
        <v>113.9</v>
      </c>
      <c r="J305" s="84"/>
      <c r="K305" s="75"/>
      <c r="L305" s="183">
        <v>1699.42</v>
      </c>
      <c r="M305" s="75"/>
      <c r="N305" s="186">
        <v>51203.6</v>
      </c>
      <c r="AH305" s="13"/>
      <c r="AI305" s="20"/>
      <c r="AJ305" s="20"/>
      <c r="AL305" s="2" t="s">
        <v>148</v>
      </c>
      <c r="AN305" s="20"/>
      <c r="AO305" s="20"/>
      <c r="AQ305" s="20"/>
      <c r="AS305" s="139"/>
      <c r="AV305" s="190"/>
      <c r="AW305" s="189"/>
      <c r="AX305" s="189"/>
      <c r="AY305" s="189"/>
      <c r="AZ305" s="189"/>
      <c r="BA305" s="189"/>
      <c r="BB305" s="190"/>
      <c r="BC305" s="189"/>
    </row>
    <row r="306" spans="1:55" customFormat="1" ht="15" x14ac:dyDescent="0.25">
      <c r="A306" s="94"/>
      <c r="B306" s="135"/>
      <c r="C306" s="272" t="s">
        <v>96</v>
      </c>
      <c r="D306" s="272"/>
      <c r="E306" s="272"/>
      <c r="F306" s="67"/>
      <c r="G306" s="68"/>
      <c r="H306" s="68"/>
      <c r="I306" s="68"/>
      <c r="J306" s="70"/>
      <c r="K306" s="68"/>
      <c r="L306" s="98">
        <v>14513.79</v>
      </c>
      <c r="M306" s="90"/>
      <c r="N306" s="99">
        <v>218346.59</v>
      </c>
      <c r="AH306" s="13"/>
      <c r="AI306" s="20"/>
      <c r="AJ306" s="20"/>
      <c r="AN306" s="20" t="s">
        <v>96</v>
      </c>
      <c r="AO306" s="20"/>
      <c r="AQ306" s="20"/>
      <c r="AS306" s="139"/>
      <c r="AV306" s="190"/>
      <c r="AW306" s="189"/>
      <c r="AX306" s="189"/>
      <c r="AY306" s="189"/>
      <c r="AZ306" s="189"/>
      <c r="BA306" s="189"/>
      <c r="BB306" s="190"/>
      <c r="BC306" s="189"/>
    </row>
    <row r="307" spans="1:55" customFormat="1" ht="23.25" x14ac:dyDescent="0.25">
      <c r="A307" s="66" t="s">
        <v>195</v>
      </c>
      <c r="B307" s="133" t="s">
        <v>166</v>
      </c>
      <c r="C307" s="272" t="s">
        <v>165</v>
      </c>
      <c r="D307" s="272"/>
      <c r="E307" s="272"/>
      <c r="F307" s="67" t="s">
        <v>102</v>
      </c>
      <c r="G307" s="68"/>
      <c r="H307" s="68"/>
      <c r="I307" s="184">
        <v>-14.691000000000001</v>
      </c>
      <c r="J307" s="95">
        <v>592.76</v>
      </c>
      <c r="K307" s="68"/>
      <c r="L307" s="98">
        <v>-8708.24</v>
      </c>
      <c r="M307" s="69">
        <v>6.67</v>
      </c>
      <c r="N307" s="99">
        <v>-58083.96</v>
      </c>
      <c r="AH307" s="13"/>
      <c r="AI307" s="20"/>
      <c r="AJ307" s="20" t="s">
        <v>165</v>
      </c>
      <c r="AN307" s="20"/>
      <c r="AO307" s="20"/>
      <c r="AQ307" s="20"/>
      <c r="AS307" s="139"/>
      <c r="AV307" s="190"/>
      <c r="AW307" s="189"/>
      <c r="AX307" s="189"/>
      <c r="AY307" s="189"/>
      <c r="AZ307" s="189"/>
      <c r="BA307" s="189"/>
      <c r="BB307" s="190"/>
      <c r="BC307" s="189"/>
    </row>
    <row r="308" spans="1:55" customFormat="1" ht="15" x14ac:dyDescent="0.25">
      <c r="A308" s="94"/>
      <c r="B308" s="135"/>
      <c r="C308" s="266" t="s">
        <v>128</v>
      </c>
      <c r="D308" s="266"/>
      <c r="E308" s="266"/>
      <c r="F308" s="266"/>
      <c r="G308" s="266"/>
      <c r="H308" s="266"/>
      <c r="I308" s="266"/>
      <c r="J308" s="266"/>
      <c r="K308" s="266"/>
      <c r="L308" s="266"/>
      <c r="M308" s="266"/>
      <c r="N308" s="273"/>
      <c r="AH308" s="13"/>
      <c r="AI308" s="20"/>
      <c r="AJ308" s="20"/>
      <c r="AN308" s="20"/>
      <c r="AO308" s="20"/>
      <c r="AQ308" s="20"/>
      <c r="AS308" s="139"/>
      <c r="AT308" s="2" t="s">
        <v>128</v>
      </c>
      <c r="AV308" s="190"/>
      <c r="AW308" s="189"/>
      <c r="AX308" s="189"/>
      <c r="AY308" s="189"/>
      <c r="AZ308" s="189"/>
      <c r="BA308" s="189"/>
      <c r="BB308" s="190"/>
      <c r="BC308" s="189"/>
    </row>
    <row r="309" spans="1:55" customFormat="1" ht="15" x14ac:dyDescent="0.25">
      <c r="A309" s="94"/>
      <c r="B309" s="135"/>
      <c r="C309" s="272" t="s">
        <v>96</v>
      </c>
      <c r="D309" s="272"/>
      <c r="E309" s="272"/>
      <c r="F309" s="67"/>
      <c r="G309" s="68"/>
      <c r="H309" s="68"/>
      <c r="I309" s="68"/>
      <c r="J309" s="70"/>
      <c r="K309" s="68"/>
      <c r="L309" s="98">
        <v>-8708.24</v>
      </c>
      <c r="M309" s="90"/>
      <c r="N309" s="99">
        <v>-58083.96</v>
      </c>
      <c r="AH309" s="13"/>
      <c r="AI309" s="20"/>
      <c r="AJ309" s="20"/>
      <c r="AN309" s="20" t="s">
        <v>96</v>
      </c>
      <c r="AO309" s="20"/>
      <c r="AQ309" s="20"/>
      <c r="AS309" s="139"/>
      <c r="AV309" s="190"/>
      <c r="AW309" s="189"/>
      <c r="AX309" s="189"/>
      <c r="AY309" s="189"/>
      <c r="AZ309" s="189"/>
      <c r="BA309" s="189"/>
      <c r="BB309" s="190"/>
      <c r="BC309" s="189"/>
    </row>
    <row r="310" spans="1:55" customFormat="1" ht="23.25" x14ac:dyDescent="0.25">
      <c r="A310" s="66" t="s">
        <v>190</v>
      </c>
      <c r="B310" s="133" t="s">
        <v>166</v>
      </c>
      <c r="C310" s="272" t="s">
        <v>165</v>
      </c>
      <c r="D310" s="272"/>
      <c r="E310" s="272"/>
      <c r="F310" s="67" t="s">
        <v>102</v>
      </c>
      <c r="G310" s="68"/>
      <c r="H310" s="68"/>
      <c r="I310" s="198">
        <v>12.634259999999999</v>
      </c>
      <c r="J310" s="95">
        <v>592.76</v>
      </c>
      <c r="K310" s="68"/>
      <c r="L310" s="98">
        <v>7489.08</v>
      </c>
      <c r="M310" s="69">
        <v>6.67</v>
      </c>
      <c r="N310" s="99">
        <v>49952.160000000003</v>
      </c>
      <c r="AH310" s="13"/>
      <c r="AI310" s="20"/>
      <c r="AJ310" s="20" t="s">
        <v>165</v>
      </c>
      <c r="AN310" s="20"/>
      <c r="AO310" s="20"/>
      <c r="AQ310" s="20"/>
      <c r="AS310" s="139"/>
      <c r="AV310" s="190"/>
      <c r="AW310" s="189"/>
      <c r="AX310" s="189"/>
      <c r="AY310" s="189"/>
      <c r="AZ310" s="189"/>
      <c r="BA310" s="189"/>
      <c r="BB310" s="190"/>
      <c r="BC310" s="189"/>
    </row>
    <row r="311" spans="1:55" customFormat="1" ht="15" x14ac:dyDescent="0.25">
      <c r="A311" s="94"/>
      <c r="B311" s="135"/>
      <c r="C311" s="266" t="s">
        <v>128</v>
      </c>
      <c r="D311" s="266"/>
      <c r="E311" s="266"/>
      <c r="F311" s="266"/>
      <c r="G311" s="266"/>
      <c r="H311" s="266"/>
      <c r="I311" s="266"/>
      <c r="J311" s="266"/>
      <c r="K311" s="266"/>
      <c r="L311" s="266"/>
      <c r="M311" s="266"/>
      <c r="N311" s="273"/>
      <c r="AH311" s="13"/>
      <c r="AI311" s="20"/>
      <c r="AJ311" s="20"/>
      <c r="AN311" s="20"/>
      <c r="AO311" s="20"/>
      <c r="AQ311" s="20"/>
      <c r="AS311" s="139"/>
      <c r="AT311" s="2" t="s">
        <v>128</v>
      </c>
      <c r="AV311" s="190"/>
      <c r="AW311" s="189"/>
      <c r="AX311" s="189"/>
      <c r="AY311" s="189"/>
      <c r="AZ311" s="189"/>
      <c r="BA311" s="189"/>
      <c r="BB311" s="190"/>
      <c r="BC311" s="189"/>
    </row>
    <row r="312" spans="1:55" customFormat="1" ht="15" x14ac:dyDescent="0.25">
      <c r="A312" s="46"/>
      <c r="B312" s="134"/>
      <c r="C312" s="266" t="s">
        <v>419</v>
      </c>
      <c r="D312" s="266"/>
      <c r="E312" s="266"/>
      <c r="F312" s="266"/>
      <c r="G312" s="266"/>
      <c r="H312" s="266"/>
      <c r="I312" s="266"/>
      <c r="J312" s="266"/>
      <c r="K312" s="266"/>
      <c r="L312" s="266"/>
      <c r="M312" s="266"/>
      <c r="N312" s="273"/>
      <c r="AH312" s="13"/>
      <c r="AI312" s="20"/>
      <c r="AJ312" s="20"/>
      <c r="AN312" s="20"/>
      <c r="AO312" s="20"/>
      <c r="AQ312" s="20"/>
      <c r="AR312" s="2" t="s">
        <v>419</v>
      </c>
      <c r="AS312" s="139"/>
      <c r="AV312" s="190"/>
      <c r="AW312" s="189"/>
      <c r="AX312" s="189"/>
      <c r="AY312" s="189"/>
      <c r="AZ312" s="189"/>
      <c r="BA312" s="189"/>
      <c r="BB312" s="190"/>
      <c r="BC312" s="189"/>
    </row>
    <row r="313" spans="1:55" customFormat="1" ht="15" x14ac:dyDescent="0.25">
      <c r="A313" s="94"/>
      <c r="B313" s="135"/>
      <c r="C313" s="272" t="s">
        <v>96</v>
      </c>
      <c r="D313" s="272"/>
      <c r="E313" s="272"/>
      <c r="F313" s="67"/>
      <c r="G313" s="68"/>
      <c r="H313" s="68"/>
      <c r="I313" s="68"/>
      <c r="J313" s="70"/>
      <c r="K313" s="68"/>
      <c r="L313" s="98">
        <v>7489.08</v>
      </c>
      <c r="M313" s="90"/>
      <c r="N313" s="99">
        <v>49952.160000000003</v>
      </c>
      <c r="AH313" s="13"/>
      <c r="AI313" s="20"/>
      <c r="AJ313" s="20"/>
      <c r="AN313" s="20" t="s">
        <v>96</v>
      </c>
      <c r="AO313" s="20"/>
      <c r="AQ313" s="20"/>
      <c r="AS313" s="139"/>
      <c r="AV313" s="190"/>
      <c r="AW313" s="189"/>
      <c r="AX313" s="189"/>
      <c r="AY313" s="189"/>
      <c r="AZ313" s="189"/>
      <c r="BA313" s="189"/>
      <c r="BB313" s="190"/>
      <c r="BC313" s="189"/>
    </row>
    <row r="314" spans="1:55" customFormat="1" ht="23.25" x14ac:dyDescent="0.25">
      <c r="A314" s="66" t="s">
        <v>389</v>
      </c>
      <c r="B314" s="133" t="s">
        <v>162</v>
      </c>
      <c r="C314" s="272" t="s">
        <v>161</v>
      </c>
      <c r="D314" s="272"/>
      <c r="E314" s="272"/>
      <c r="F314" s="67" t="s">
        <v>102</v>
      </c>
      <c r="G314" s="68"/>
      <c r="H314" s="68"/>
      <c r="I314" s="191">
        <v>-0.14940000000000001</v>
      </c>
      <c r="J314" s="95">
        <v>519.79999999999995</v>
      </c>
      <c r="K314" s="68"/>
      <c r="L314" s="95">
        <v>-77.66</v>
      </c>
      <c r="M314" s="69">
        <v>6.67</v>
      </c>
      <c r="N314" s="96">
        <v>-517.99</v>
      </c>
      <c r="AH314" s="13"/>
      <c r="AI314" s="20"/>
      <c r="AJ314" s="20" t="s">
        <v>161</v>
      </c>
      <c r="AN314" s="20"/>
      <c r="AO314" s="20"/>
      <c r="AQ314" s="20"/>
      <c r="AS314" s="139"/>
      <c r="AV314" s="190"/>
      <c r="AW314" s="189"/>
      <c r="AX314" s="189"/>
      <c r="AY314" s="189"/>
      <c r="AZ314" s="189"/>
      <c r="BA314" s="189"/>
      <c r="BB314" s="190"/>
      <c r="BC314" s="189"/>
    </row>
    <row r="315" spans="1:55" customFormat="1" ht="15" x14ac:dyDescent="0.25">
      <c r="A315" s="94"/>
      <c r="B315" s="135"/>
      <c r="C315" s="266" t="s">
        <v>128</v>
      </c>
      <c r="D315" s="266"/>
      <c r="E315" s="266"/>
      <c r="F315" s="266"/>
      <c r="G315" s="266"/>
      <c r="H315" s="266"/>
      <c r="I315" s="266"/>
      <c r="J315" s="266"/>
      <c r="K315" s="266"/>
      <c r="L315" s="266"/>
      <c r="M315" s="266"/>
      <c r="N315" s="273"/>
      <c r="AH315" s="13"/>
      <c r="AI315" s="20"/>
      <c r="AJ315" s="20"/>
      <c r="AN315" s="20"/>
      <c r="AO315" s="20"/>
      <c r="AQ315" s="20"/>
      <c r="AS315" s="139"/>
      <c r="AT315" s="2" t="s">
        <v>128</v>
      </c>
      <c r="AV315" s="190"/>
      <c r="AW315" s="189"/>
      <c r="AX315" s="189"/>
      <c r="AY315" s="189"/>
      <c r="AZ315" s="189"/>
      <c r="BA315" s="189"/>
      <c r="BB315" s="190"/>
      <c r="BC315" s="189"/>
    </row>
    <row r="316" spans="1:55" customFormat="1" ht="15" x14ac:dyDescent="0.25">
      <c r="A316" s="94"/>
      <c r="B316" s="135"/>
      <c r="C316" s="272" t="s">
        <v>96</v>
      </c>
      <c r="D316" s="272"/>
      <c r="E316" s="272"/>
      <c r="F316" s="67"/>
      <c r="G316" s="68"/>
      <c r="H316" s="68"/>
      <c r="I316" s="68"/>
      <c r="J316" s="70"/>
      <c r="K316" s="68"/>
      <c r="L316" s="95">
        <v>-77.66</v>
      </c>
      <c r="M316" s="90"/>
      <c r="N316" s="96">
        <v>-517.99</v>
      </c>
      <c r="AH316" s="13"/>
      <c r="AI316" s="20"/>
      <c r="AJ316" s="20"/>
      <c r="AN316" s="20" t="s">
        <v>96</v>
      </c>
      <c r="AO316" s="20"/>
      <c r="AQ316" s="20"/>
      <c r="AS316" s="139"/>
      <c r="AV316" s="190"/>
      <c r="AW316" s="189"/>
      <c r="AX316" s="189"/>
      <c r="AY316" s="189"/>
      <c r="AZ316" s="189"/>
      <c r="BA316" s="189"/>
      <c r="BB316" s="190"/>
      <c r="BC316" s="189"/>
    </row>
    <row r="317" spans="1:55" customFormat="1" ht="23.25" x14ac:dyDescent="0.25">
      <c r="A317" s="66" t="s">
        <v>388</v>
      </c>
      <c r="B317" s="133" t="s">
        <v>162</v>
      </c>
      <c r="C317" s="272" t="s">
        <v>161</v>
      </c>
      <c r="D317" s="272"/>
      <c r="E317" s="272"/>
      <c r="F317" s="67" t="s">
        <v>102</v>
      </c>
      <c r="G317" s="68"/>
      <c r="H317" s="68"/>
      <c r="I317" s="197">
        <v>4.9301999999999999E-2</v>
      </c>
      <c r="J317" s="95">
        <v>519.79999999999995</v>
      </c>
      <c r="K317" s="68"/>
      <c r="L317" s="95">
        <v>25.63</v>
      </c>
      <c r="M317" s="69">
        <v>6.67</v>
      </c>
      <c r="N317" s="96">
        <v>170.95</v>
      </c>
      <c r="AH317" s="13"/>
      <c r="AI317" s="20"/>
      <c r="AJ317" s="20" t="s">
        <v>161</v>
      </c>
      <c r="AN317" s="20"/>
      <c r="AO317" s="20"/>
      <c r="AQ317" s="20"/>
      <c r="AS317" s="139"/>
      <c r="AV317" s="190"/>
      <c r="AW317" s="189"/>
      <c r="AX317" s="189"/>
      <c r="AY317" s="189"/>
      <c r="AZ317" s="189"/>
      <c r="BA317" s="189"/>
      <c r="BB317" s="190"/>
      <c r="BC317" s="189"/>
    </row>
    <row r="318" spans="1:55" customFormat="1" ht="15" x14ac:dyDescent="0.25">
      <c r="A318" s="94"/>
      <c r="B318" s="135"/>
      <c r="C318" s="266" t="s">
        <v>128</v>
      </c>
      <c r="D318" s="266"/>
      <c r="E318" s="266"/>
      <c r="F318" s="266"/>
      <c r="G318" s="266"/>
      <c r="H318" s="266"/>
      <c r="I318" s="266"/>
      <c r="J318" s="266"/>
      <c r="K318" s="266"/>
      <c r="L318" s="266"/>
      <c r="M318" s="266"/>
      <c r="N318" s="273"/>
      <c r="AH318" s="13"/>
      <c r="AI318" s="20"/>
      <c r="AJ318" s="20"/>
      <c r="AN318" s="20"/>
      <c r="AO318" s="20"/>
      <c r="AQ318" s="20"/>
      <c r="AS318" s="139"/>
      <c r="AT318" s="2" t="s">
        <v>128</v>
      </c>
      <c r="AV318" s="190"/>
      <c r="AW318" s="189"/>
      <c r="AX318" s="189"/>
      <c r="AY318" s="189"/>
      <c r="AZ318" s="189"/>
      <c r="BA318" s="189"/>
      <c r="BB318" s="190"/>
      <c r="BC318" s="189"/>
    </row>
    <row r="319" spans="1:55" customFormat="1" ht="15" x14ac:dyDescent="0.25">
      <c r="A319" s="46"/>
      <c r="B319" s="134"/>
      <c r="C319" s="266" t="s">
        <v>418</v>
      </c>
      <c r="D319" s="266"/>
      <c r="E319" s="266"/>
      <c r="F319" s="266"/>
      <c r="G319" s="266"/>
      <c r="H319" s="266"/>
      <c r="I319" s="266"/>
      <c r="J319" s="266"/>
      <c r="K319" s="266"/>
      <c r="L319" s="266"/>
      <c r="M319" s="266"/>
      <c r="N319" s="273"/>
      <c r="AH319" s="13"/>
      <c r="AI319" s="20"/>
      <c r="AJ319" s="20"/>
      <c r="AN319" s="20"/>
      <c r="AO319" s="20"/>
      <c r="AQ319" s="20"/>
      <c r="AR319" s="2" t="s">
        <v>418</v>
      </c>
      <c r="AS319" s="139"/>
      <c r="AV319" s="190"/>
      <c r="AW319" s="189"/>
      <c r="AX319" s="189"/>
      <c r="AY319" s="189"/>
      <c r="AZ319" s="189"/>
      <c r="BA319" s="189"/>
      <c r="BB319" s="190"/>
      <c r="BC319" s="189"/>
    </row>
    <row r="320" spans="1:55" customFormat="1" ht="15" x14ac:dyDescent="0.25">
      <c r="A320" s="94"/>
      <c r="B320" s="135"/>
      <c r="C320" s="272" t="s">
        <v>96</v>
      </c>
      <c r="D320" s="272"/>
      <c r="E320" s="272"/>
      <c r="F320" s="67"/>
      <c r="G320" s="68"/>
      <c r="H320" s="68"/>
      <c r="I320" s="68"/>
      <c r="J320" s="70"/>
      <c r="K320" s="68"/>
      <c r="L320" s="95">
        <v>25.63</v>
      </c>
      <c r="M320" s="90"/>
      <c r="N320" s="96">
        <v>170.95</v>
      </c>
      <c r="AH320" s="13"/>
      <c r="AI320" s="20"/>
      <c r="AJ320" s="20"/>
      <c r="AN320" s="20" t="s">
        <v>96</v>
      </c>
      <c r="AO320" s="20"/>
      <c r="AQ320" s="20"/>
      <c r="AS320" s="139"/>
      <c r="AV320" s="190"/>
      <c r="AW320" s="189"/>
      <c r="AX320" s="189"/>
      <c r="AY320" s="189"/>
      <c r="AZ320" s="189"/>
      <c r="BA320" s="189"/>
      <c r="BB320" s="190"/>
      <c r="BC320" s="189"/>
    </row>
    <row r="321" spans="1:55" customFormat="1" ht="23.25" x14ac:dyDescent="0.25">
      <c r="A321" s="66" t="s">
        <v>184</v>
      </c>
      <c r="B321" s="133" t="s">
        <v>159</v>
      </c>
      <c r="C321" s="272" t="s">
        <v>158</v>
      </c>
      <c r="D321" s="272"/>
      <c r="E321" s="272"/>
      <c r="F321" s="67" t="s">
        <v>130</v>
      </c>
      <c r="G321" s="68"/>
      <c r="H321" s="68"/>
      <c r="I321" s="97">
        <v>249</v>
      </c>
      <c r="J321" s="95">
        <v>22.36</v>
      </c>
      <c r="K321" s="68"/>
      <c r="L321" s="98">
        <v>5567.64</v>
      </c>
      <c r="M321" s="69">
        <v>6.67</v>
      </c>
      <c r="N321" s="99">
        <v>37136.160000000003</v>
      </c>
      <c r="AH321" s="13"/>
      <c r="AI321" s="20"/>
      <c r="AJ321" s="20" t="s">
        <v>158</v>
      </c>
      <c r="AN321" s="20"/>
      <c r="AO321" s="20"/>
      <c r="AQ321" s="20"/>
      <c r="AS321" s="139"/>
      <c r="AV321" s="190"/>
      <c r="AW321" s="189"/>
      <c r="AX321" s="189"/>
      <c r="AY321" s="189"/>
      <c r="AZ321" s="189"/>
      <c r="BA321" s="189"/>
      <c r="BB321" s="190"/>
      <c r="BC321" s="189"/>
    </row>
    <row r="322" spans="1:55" customFormat="1" ht="15" x14ac:dyDescent="0.25">
      <c r="A322" s="94"/>
      <c r="B322" s="135"/>
      <c r="C322" s="266" t="s">
        <v>128</v>
      </c>
      <c r="D322" s="266"/>
      <c r="E322" s="266"/>
      <c r="F322" s="266"/>
      <c r="G322" s="266"/>
      <c r="H322" s="266"/>
      <c r="I322" s="266"/>
      <c r="J322" s="266"/>
      <c r="K322" s="266"/>
      <c r="L322" s="266"/>
      <c r="M322" s="266"/>
      <c r="N322" s="273"/>
      <c r="AH322" s="13"/>
      <c r="AI322" s="20"/>
      <c r="AJ322" s="20"/>
      <c r="AN322" s="20"/>
      <c r="AO322" s="20"/>
      <c r="AQ322" s="20"/>
      <c r="AS322" s="139"/>
      <c r="AT322" s="2" t="s">
        <v>128</v>
      </c>
      <c r="AV322" s="190"/>
      <c r="AW322" s="189"/>
      <c r="AX322" s="189"/>
      <c r="AY322" s="189"/>
      <c r="AZ322" s="189"/>
      <c r="BA322" s="189"/>
      <c r="BB322" s="190"/>
      <c r="BC322" s="189"/>
    </row>
    <row r="323" spans="1:55" customFormat="1" ht="15" x14ac:dyDescent="0.25">
      <c r="A323" s="94"/>
      <c r="B323" s="135"/>
      <c r="C323" s="272" t="s">
        <v>96</v>
      </c>
      <c r="D323" s="272"/>
      <c r="E323" s="272"/>
      <c r="F323" s="67"/>
      <c r="G323" s="68"/>
      <c r="H323" s="68"/>
      <c r="I323" s="68"/>
      <c r="J323" s="70"/>
      <c r="K323" s="68"/>
      <c r="L323" s="98">
        <v>5567.64</v>
      </c>
      <c r="M323" s="90"/>
      <c r="N323" s="99">
        <v>37136.160000000003</v>
      </c>
      <c r="AH323" s="13"/>
      <c r="AI323" s="20"/>
      <c r="AJ323" s="20"/>
      <c r="AN323" s="20" t="s">
        <v>96</v>
      </c>
      <c r="AO323" s="20"/>
      <c r="AQ323" s="20"/>
      <c r="AS323" s="139"/>
      <c r="AV323" s="190"/>
      <c r="AW323" s="189"/>
      <c r="AX323" s="189"/>
      <c r="AY323" s="189"/>
      <c r="AZ323" s="189"/>
      <c r="BA323" s="189"/>
      <c r="BB323" s="190"/>
      <c r="BC323" s="189"/>
    </row>
    <row r="324" spans="1:55" customFormat="1" ht="23.25" x14ac:dyDescent="0.25">
      <c r="A324" s="66" t="s">
        <v>183</v>
      </c>
      <c r="B324" s="133" t="s">
        <v>157</v>
      </c>
      <c r="C324" s="272" t="s">
        <v>156</v>
      </c>
      <c r="D324" s="272"/>
      <c r="E324" s="272"/>
      <c r="F324" s="67" t="s">
        <v>143</v>
      </c>
      <c r="G324" s="68"/>
      <c r="H324" s="68"/>
      <c r="I324" s="69">
        <v>0.25</v>
      </c>
      <c r="J324" s="70"/>
      <c r="K324" s="68"/>
      <c r="L324" s="70"/>
      <c r="M324" s="68"/>
      <c r="N324" s="71"/>
      <c r="AH324" s="13"/>
      <c r="AI324" s="20"/>
      <c r="AJ324" s="20" t="s">
        <v>156</v>
      </c>
      <c r="AN324" s="20"/>
      <c r="AO324" s="20"/>
      <c r="AQ324" s="20"/>
      <c r="AS324" s="139"/>
      <c r="AV324" s="190"/>
      <c r="AW324" s="189"/>
      <c r="AX324" s="189"/>
      <c r="AY324" s="189"/>
      <c r="AZ324" s="189"/>
      <c r="BA324" s="189"/>
      <c r="BB324" s="190"/>
      <c r="BC324" s="189"/>
    </row>
    <row r="325" spans="1:55" customFormat="1" ht="15" x14ac:dyDescent="0.25">
      <c r="A325" s="72"/>
      <c r="B325" s="73" t="s">
        <v>122</v>
      </c>
      <c r="C325" s="266" t="s">
        <v>121</v>
      </c>
      <c r="D325" s="266"/>
      <c r="E325" s="266"/>
      <c r="F325" s="74"/>
      <c r="G325" s="75"/>
      <c r="H325" s="75"/>
      <c r="I325" s="75"/>
      <c r="J325" s="76">
        <v>590.51</v>
      </c>
      <c r="K325" s="75"/>
      <c r="L325" s="76">
        <v>147.63</v>
      </c>
      <c r="M325" s="78">
        <v>30.13</v>
      </c>
      <c r="N325" s="186">
        <v>4448.09</v>
      </c>
      <c r="AH325" s="13"/>
      <c r="AI325" s="20"/>
      <c r="AJ325" s="20"/>
      <c r="AK325" s="2" t="s">
        <v>121</v>
      </c>
      <c r="AN325" s="20"/>
      <c r="AO325" s="20"/>
      <c r="AQ325" s="20"/>
      <c r="AS325" s="139"/>
      <c r="AV325" s="190"/>
      <c r="AW325" s="189"/>
      <c r="AX325" s="189"/>
      <c r="AY325" s="189"/>
      <c r="AZ325" s="189"/>
      <c r="BA325" s="189"/>
      <c r="BB325" s="190"/>
      <c r="BC325" s="189"/>
    </row>
    <row r="326" spans="1:55" customFormat="1" ht="15" x14ac:dyDescent="0.25">
      <c r="A326" s="72"/>
      <c r="B326" s="73" t="s">
        <v>120</v>
      </c>
      <c r="C326" s="266" t="s">
        <v>119</v>
      </c>
      <c r="D326" s="266"/>
      <c r="E326" s="266"/>
      <c r="F326" s="74"/>
      <c r="G326" s="75"/>
      <c r="H326" s="75"/>
      <c r="I326" s="75"/>
      <c r="J326" s="76">
        <v>73.02</v>
      </c>
      <c r="K326" s="75"/>
      <c r="L326" s="76">
        <v>18.260000000000002</v>
      </c>
      <c r="M326" s="78">
        <v>11.44</v>
      </c>
      <c r="N326" s="77">
        <v>208.89</v>
      </c>
      <c r="AH326" s="13"/>
      <c r="AI326" s="20"/>
      <c r="AJ326" s="20"/>
      <c r="AK326" s="2" t="s">
        <v>119</v>
      </c>
      <c r="AN326" s="20"/>
      <c r="AO326" s="20"/>
      <c r="AQ326" s="20"/>
      <c r="AS326" s="139"/>
      <c r="AV326" s="190"/>
      <c r="AW326" s="189"/>
      <c r="AX326" s="189"/>
      <c r="AY326" s="189"/>
      <c r="AZ326" s="189"/>
      <c r="BA326" s="189"/>
      <c r="BB326" s="190"/>
      <c r="BC326" s="189"/>
    </row>
    <row r="327" spans="1:55" customFormat="1" ht="15" x14ac:dyDescent="0.25">
      <c r="A327" s="72"/>
      <c r="B327" s="73" t="s">
        <v>118</v>
      </c>
      <c r="C327" s="266" t="s">
        <v>117</v>
      </c>
      <c r="D327" s="266"/>
      <c r="E327" s="266"/>
      <c r="F327" s="74"/>
      <c r="G327" s="75"/>
      <c r="H327" s="75"/>
      <c r="I327" s="75"/>
      <c r="J327" s="76">
        <v>8.6999999999999993</v>
      </c>
      <c r="K327" s="75"/>
      <c r="L327" s="76">
        <v>2.1800000000000002</v>
      </c>
      <c r="M327" s="78">
        <v>30.13</v>
      </c>
      <c r="N327" s="77">
        <v>65.680000000000007</v>
      </c>
      <c r="AH327" s="13"/>
      <c r="AI327" s="20"/>
      <c r="AJ327" s="20"/>
      <c r="AK327" s="2" t="s">
        <v>117</v>
      </c>
      <c r="AN327" s="20"/>
      <c r="AO327" s="20"/>
      <c r="AQ327" s="20"/>
      <c r="AS327" s="139"/>
      <c r="AV327" s="190"/>
      <c r="AW327" s="189"/>
      <c r="AX327" s="189"/>
      <c r="AY327" s="189"/>
      <c r="AZ327" s="189"/>
      <c r="BA327" s="189"/>
      <c r="BB327" s="190"/>
      <c r="BC327" s="189"/>
    </row>
    <row r="328" spans="1:55" customFormat="1" ht="15" x14ac:dyDescent="0.25">
      <c r="A328" s="72"/>
      <c r="B328" s="73" t="s">
        <v>155</v>
      </c>
      <c r="C328" s="266" t="s">
        <v>154</v>
      </c>
      <c r="D328" s="266"/>
      <c r="E328" s="266"/>
      <c r="F328" s="74"/>
      <c r="G328" s="75"/>
      <c r="H328" s="75"/>
      <c r="I328" s="75"/>
      <c r="J328" s="183">
        <v>3690.05</v>
      </c>
      <c r="K328" s="75"/>
      <c r="L328" s="76">
        <v>922.51</v>
      </c>
      <c r="M328" s="78">
        <v>6.67</v>
      </c>
      <c r="N328" s="186">
        <v>6153.14</v>
      </c>
      <c r="AH328" s="13"/>
      <c r="AI328" s="20"/>
      <c r="AJ328" s="20"/>
      <c r="AK328" s="2" t="s">
        <v>154</v>
      </c>
      <c r="AN328" s="20"/>
      <c r="AO328" s="20"/>
      <c r="AQ328" s="20"/>
      <c r="AS328" s="139"/>
      <c r="AV328" s="190"/>
      <c r="AW328" s="189"/>
      <c r="AX328" s="189"/>
      <c r="AY328" s="189"/>
      <c r="AZ328" s="189"/>
      <c r="BA328" s="189"/>
      <c r="BB328" s="190"/>
      <c r="BC328" s="189"/>
    </row>
    <row r="329" spans="1:55" customFormat="1" ht="15" x14ac:dyDescent="0.25">
      <c r="A329" s="79" t="s">
        <v>116</v>
      </c>
      <c r="B329" s="80" t="s">
        <v>153</v>
      </c>
      <c r="C329" s="274" t="s">
        <v>152</v>
      </c>
      <c r="D329" s="274"/>
      <c r="E329" s="274"/>
      <c r="F329" s="81" t="s">
        <v>133</v>
      </c>
      <c r="G329" s="82">
        <v>100</v>
      </c>
      <c r="H329" s="83"/>
      <c r="I329" s="82">
        <v>25</v>
      </c>
      <c r="J329" s="84"/>
      <c r="K329" s="75"/>
      <c r="L329" s="84"/>
      <c r="M329" s="75"/>
      <c r="N329" s="85"/>
      <c r="AH329" s="13"/>
      <c r="AI329" s="20"/>
      <c r="AJ329" s="20"/>
      <c r="AN329" s="20"/>
      <c r="AO329" s="20"/>
      <c r="AQ329" s="20"/>
      <c r="AS329" s="139" t="s">
        <v>152</v>
      </c>
      <c r="AV329" s="190"/>
      <c r="AW329" s="189"/>
      <c r="AX329" s="189"/>
      <c r="AY329" s="189"/>
      <c r="AZ329" s="189"/>
      <c r="BA329" s="189"/>
      <c r="BB329" s="190"/>
      <c r="BC329" s="189"/>
    </row>
    <row r="330" spans="1:55" customFormat="1" ht="15" x14ac:dyDescent="0.25">
      <c r="A330" s="86"/>
      <c r="B330" s="73"/>
      <c r="C330" s="266" t="s">
        <v>113</v>
      </c>
      <c r="D330" s="266"/>
      <c r="E330" s="266"/>
      <c r="F330" s="74" t="s">
        <v>112</v>
      </c>
      <c r="G330" s="87">
        <v>69.8</v>
      </c>
      <c r="H330" s="75"/>
      <c r="I330" s="78">
        <v>17.45</v>
      </c>
      <c r="J330" s="84"/>
      <c r="K330" s="75"/>
      <c r="L330" s="84"/>
      <c r="M330" s="75"/>
      <c r="N330" s="85"/>
      <c r="AH330" s="13"/>
      <c r="AI330" s="20"/>
      <c r="AJ330" s="20"/>
      <c r="AL330" s="2" t="s">
        <v>113</v>
      </c>
      <c r="AN330" s="20"/>
      <c r="AO330" s="20"/>
      <c r="AQ330" s="20"/>
      <c r="AS330" s="139"/>
      <c r="AV330" s="190"/>
      <c r="AW330" s="189"/>
      <c r="AX330" s="189"/>
      <c r="AY330" s="189"/>
      <c r="AZ330" s="189"/>
      <c r="BA330" s="189"/>
      <c r="BB330" s="190"/>
      <c r="BC330" s="189"/>
    </row>
    <row r="331" spans="1:55" customFormat="1" ht="15" x14ac:dyDescent="0.25">
      <c r="A331" s="86"/>
      <c r="B331" s="73"/>
      <c r="C331" s="266" t="s">
        <v>111</v>
      </c>
      <c r="D331" s="266"/>
      <c r="E331" s="266"/>
      <c r="F331" s="74" t="s">
        <v>112</v>
      </c>
      <c r="G331" s="78">
        <v>0.65</v>
      </c>
      <c r="H331" s="75"/>
      <c r="I331" s="192">
        <v>0.16250000000000001</v>
      </c>
      <c r="J331" s="84"/>
      <c r="K331" s="75"/>
      <c r="L331" s="84"/>
      <c r="M331" s="75"/>
      <c r="N331" s="85"/>
      <c r="AH331" s="13"/>
      <c r="AI331" s="20"/>
      <c r="AJ331" s="20"/>
      <c r="AL331" s="2" t="s">
        <v>111</v>
      </c>
      <c r="AN331" s="20"/>
      <c r="AO331" s="20"/>
      <c r="AQ331" s="20"/>
      <c r="AS331" s="139"/>
      <c r="AV331" s="190"/>
      <c r="AW331" s="189"/>
      <c r="AX331" s="189"/>
      <c r="AY331" s="189"/>
      <c r="AZ331" s="189"/>
      <c r="BA331" s="189"/>
      <c r="BB331" s="190"/>
      <c r="BC331" s="189"/>
    </row>
    <row r="332" spans="1:55" customFormat="1" ht="15" x14ac:dyDescent="0.25">
      <c r="A332" s="72"/>
      <c r="B332" s="73"/>
      <c r="C332" s="275" t="s">
        <v>110</v>
      </c>
      <c r="D332" s="275"/>
      <c r="E332" s="275"/>
      <c r="F332" s="89"/>
      <c r="G332" s="90"/>
      <c r="H332" s="90"/>
      <c r="I332" s="90"/>
      <c r="J332" s="181">
        <v>4353.58</v>
      </c>
      <c r="K332" s="90"/>
      <c r="L332" s="181">
        <v>1088.4000000000001</v>
      </c>
      <c r="M332" s="90"/>
      <c r="N332" s="187">
        <v>10810.12</v>
      </c>
      <c r="AH332" s="13"/>
      <c r="AI332" s="20"/>
      <c r="AJ332" s="20"/>
      <c r="AM332" s="2" t="s">
        <v>110</v>
      </c>
      <c r="AN332" s="20"/>
      <c r="AO332" s="20"/>
      <c r="AQ332" s="20"/>
      <c r="AS332" s="139"/>
      <c r="AV332" s="190"/>
      <c r="AW332" s="189"/>
      <c r="AX332" s="189"/>
      <c r="AY332" s="189"/>
      <c r="AZ332" s="189"/>
      <c r="BA332" s="189"/>
      <c r="BB332" s="190"/>
      <c r="BC332" s="189"/>
    </row>
    <row r="333" spans="1:55" customFormat="1" ht="15" x14ac:dyDescent="0.25">
      <c r="A333" s="86"/>
      <c r="B333" s="73"/>
      <c r="C333" s="266" t="s">
        <v>109</v>
      </c>
      <c r="D333" s="266"/>
      <c r="E333" s="266"/>
      <c r="F333" s="74"/>
      <c r="G333" s="75"/>
      <c r="H333" s="75"/>
      <c r="I333" s="75"/>
      <c r="J333" s="84"/>
      <c r="K333" s="75"/>
      <c r="L333" s="76">
        <v>149.81</v>
      </c>
      <c r="M333" s="75"/>
      <c r="N333" s="186">
        <v>4513.7700000000004</v>
      </c>
      <c r="AH333" s="13"/>
      <c r="AI333" s="20"/>
      <c r="AJ333" s="20"/>
      <c r="AL333" s="2" t="s">
        <v>109</v>
      </c>
      <c r="AN333" s="20"/>
      <c r="AO333" s="20"/>
      <c r="AQ333" s="20"/>
      <c r="AS333" s="139"/>
      <c r="AV333" s="190"/>
      <c r="AW333" s="189"/>
      <c r="AX333" s="189"/>
      <c r="AY333" s="189"/>
      <c r="AZ333" s="189"/>
      <c r="BA333" s="189"/>
      <c r="BB333" s="190"/>
      <c r="BC333" s="189"/>
    </row>
    <row r="334" spans="1:55" customFormat="1" ht="22.5" x14ac:dyDescent="0.25">
      <c r="A334" s="86"/>
      <c r="B334" s="73" t="s">
        <v>151</v>
      </c>
      <c r="C334" s="266" t="s">
        <v>150</v>
      </c>
      <c r="D334" s="266"/>
      <c r="E334" s="266"/>
      <c r="F334" s="74" t="s">
        <v>105</v>
      </c>
      <c r="G334" s="93">
        <v>147</v>
      </c>
      <c r="H334" s="87">
        <v>0.9</v>
      </c>
      <c r="I334" s="87">
        <v>132.30000000000001</v>
      </c>
      <c r="J334" s="84"/>
      <c r="K334" s="75"/>
      <c r="L334" s="76">
        <v>198.2</v>
      </c>
      <c r="M334" s="75"/>
      <c r="N334" s="186">
        <v>5971.72</v>
      </c>
      <c r="AH334" s="13"/>
      <c r="AI334" s="20"/>
      <c r="AJ334" s="20"/>
      <c r="AL334" s="2" t="s">
        <v>150</v>
      </c>
      <c r="AN334" s="20"/>
      <c r="AO334" s="20"/>
      <c r="AQ334" s="20"/>
      <c r="AS334" s="139"/>
      <c r="AV334" s="190"/>
      <c r="AW334" s="189"/>
      <c r="AX334" s="189"/>
      <c r="AY334" s="189"/>
      <c r="AZ334" s="189"/>
      <c r="BA334" s="189"/>
      <c r="BB334" s="190"/>
      <c r="BC334" s="189"/>
    </row>
    <row r="335" spans="1:55" customFormat="1" ht="22.5" x14ac:dyDescent="0.25">
      <c r="A335" s="86"/>
      <c r="B335" s="73" t="s">
        <v>149</v>
      </c>
      <c r="C335" s="266" t="s">
        <v>148</v>
      </c>
      <c r="D335" s="266"/>
      <c r="E335" s="266"/>
      <c r="F335" s="74" t="s">
        <v>105</v>
      </c>
      <c r="G335" s="93">
        <v>134</v>
      </c>
      <c r="H335" s="78">
        <v>0.85</v>
      </c>
      <c r="I335" s="87">
        <v>113.9</v>
      </c>
      <c r="J335" s="84"/>
      <c r="K335" s="75"/>
      <c r="L335" s="76">
        <v>170.63</v>
      </c>
      <c r="M335" s="75"/>
      <c r="N335" s="186">
        <v>5141.18</v>
      </c>
      <c r="AH335" s="13"/>
      <c r="AI335" s="20"/>
      <c r="AJ335" s="20"/>
      <c r="AL335" s="2" t="s">
        <v>148</v>
      </c>
      <c r="AN335" s="20"/>
      <c r="AO335" s="20"/>
      <c r="AQ335" s="20"/>
      <c r="AS335" s="139"/>
      <c r="AV335" s="190"/>
      <c r="AW335" s="189"/>
      <c r="AX335" s="189"/>
      <c r="AY335" s="189"/>
      <c r="AZ335" s="189"/>
      <c r="BA335" s="189"/>
      <c r="BB335" s="190"/>
      <c r="BC335" s="189"/>
    </row>
    <row r="336" spans="1:55" customFormat="1" ht="15" x14ac:dyDescent="0.25">
      <c r="A336" s="94"/>
      <c r="B336" s="135"/>
      <c r="C336" s="272" t="s">
        <v>96</v>
      </c>
      <c r="D336" s="272"/>
      <c r="E336" s="272"/>
      <c r="F336" s="67"/>
      <c r="G336" s="68"/>
      <c r="H336" s="68"/>
      <c r="I336" s="68"/>
      <c r="J336" s="70"/>
      <c r="K336" s="68"/>
      <c r="L336" s="98">
        <v>1457.23</v>
      </c>
      <c r="M336" s="90"/>
      <c r="N336" s="99">
        <v>21923.02</v>
      </c>
      <c r="AH336" s="13"/>
      <c r="AI336" s="20"/>
      <c r="AJ336" s="20"/>
      <c r="AN336" s="20" t="s">
        <v>96</v>
      </c>
      <c r="AO336" s="20"/>
      <c r="AQ336" s="20"/>
      <c r="AS336" s="139"/>
      <c r="AV336" s="190"/>
      <c r="AW336" s="189"/>
      <c r="AX336" s="189"/>
      <c r="AY336" s="189"/>
      <c r="AZ336" s="189"/>
      <c r="BA336" s="189"/>
      <c r="BB336" s="190"/>
      <c r="BC336" s="189"/>
    </row>
    <row r="337" spans="1:55" customFormat="1" ht="23.25" x14ac:dyDescent="0.25">
      <c r="A337" s="66" t="s">
        <v>180</v>
      </c>
      <c r="B337" s="133" t="s">
        <v>147</v>
      </c>
      <c r="C337" s="272" t="s">
        <v>146</v>
      </c>
      <c r="D337" s="272"/>
      <c r="E337" s="272"/>
      <c r="F337" s="67" t="s">
        <v>130</v>
      </c>
      <c r="G337" s="68"/>
      <c r="H337" s="68"/>
      <c r="I337" s="97">
        <v>25</v>
      </c>
      <c r="J337" s="95">
        <v>63.12</v>
      </c>
      <c r="K337" s="68"/>
      <c r="L337" s="98">
        <v>1578</v>
      </c>
      <c r="M337" s="69">
        <v>6.67</v>
      </c>
      <c r="N337" s="99">
        <v>10525.26</v>
      </c>
      <c r="AH337" s="13"/>
      <c r="AI337" s="20"/>
      <c r="AJ337" s="20" t="s">
        <v>146</v>
      </c>
      <c r="AN337" s="20"/>
      <c r="AO337" s="20"/>
      <c r="AQ337" s="20"/>
      <c r="AS337" s="139"/>
      <c r="AV337" s="190"/>
      <c r="AW337" s="189"/>
      <c r="AX337" s="189"/>
      <c r="AY337" s="189"/>
      <c r="AZ337" s="189"/>
      <c r="BA337" s="189"/>
      <c r="BB337" s="190"/>
      <c r="BC337" s="189"/>
    </row>
    <row r="338" spans="1:55" customFormat="1" ht="15" x14ac:dyDescent="0.25">
      <c r="A338" s="94"/>
      <c r="B338" s="135"/>
      <c r="C338" s="266" t="s">
        <v>128</v>
      </c>
      <c r="D338" s="266"/>
      <c r="E338" s="266"/>
      <c r="F338" s="266"/>
      <c r="G338" s="266"/>
      <c r="H338" s="266"/>
      <c r="I338" s="266"/>
      <c r="J338" s="266"/>
      <c r="K338" s="266"/>
      <c r="L338" s="266"/>
      <c r="M338" s="266"/>
      <c r="N338" s="273"/>
      <c r="AH338" s="13"/>
      <c r="AI338" s="20"/>
      <c r="AJ338" s="20"/>
      <c r="AN338" s="20"/>
      <c r="AO338" s="20"/>
      <c r="AQ338" s="20"/>
      <c r="AS338" s="139"/>
      <c r="AT338" s="2" t="s">
        <v>128</v>
      </c>
      <c r="AV338" s="190"/>
      <c r="AW338" s="189"/>
      <c r="AX338" s="189"/>
      <c r="AY338" s="189"/>
      <c r="AZ338" s="189"/>
      <c r="BA338" s="189"/>
      <c r="BB338" s="190"/>
      <c r="BC338" s="189"/>
    </row>
    <row r="339" spans="1:55" customFormat="1" ht="15" x14ac:dyDescent="0.25">
      <c r="A339" s="94"/>
      <c r="B339" s="135"/>
      <c r="C339" s="272" t="s">
        <v>96</v>
      </c>
      <c r="D339" s="272"/>
      <c r="E339" s="272"/>
      <c r="F339" s="67"/>
      <c r="G339" s="68"/>
      <c r="H339" s="68"/>
      <c r="I339" s="68"/>
      <c r="J339" s="70"/>
      <c r="K339" s="68"/>
      <c r="L339" s="98">
        <v>1578</v>
      </c>
      <c r="M339" s="90"/>
      <c r="N339" s="99">
        <v>10525.26</v>
      </c>
      <c r="AH339" s="13"/>
      <c r="AI339" s="20"/>
      <c r="AJ339" s="20"/>
      <c r="AN339" s="20" t="s">
        <v>96</v>
      </c>
      <c r="AO339" s="20"/>
      <c r="AQ339" s="20"/>
      <c r="AS339" s="139"/>
      <c r="AV339" s="190"/>
      <c r="AW339" s="189"/>
      <c r="AX339" s="189"/>
      <c r="AY339" s="189"/>
      <c r="AZ339" s="189"/>
      <c r="BA339" s="189"/>
      <c r="BB339" s="190"/>
      <c r="BC339" s="189"/>
    </row>
    <row r="340" spans="1:55" customFormat="1" ht="15" x14ac:dyDescent="0.25">
      <c r="A340" s="276" t="s">
        <v>145</v>
      </c>
      <c r="B340" s="277"/>
      <c r="C340" s="277"/>
      <c r="D340" s="277"/>
      <c r="E340" s="277"/>
      <c r="F340" s="277"/>
      <c r="G340" s="277"/>
      <c r="H340" s="277"/>
      <c r="I340" s="277"/>
      <c r="J340" s="277"/>
      <c r="K340" s="277"/>
      <c r="L340" s="277"/>
      <c r="M340" s="277"/>
      <c r="N340" s="278"/>
      <c r="AH340" s="13"/>
      <c r="AI340" s="20" t="s">
        <v>145</v>
      </c>
      <c r="AJ340" s="20"/>
      <c r="AN340" s="20"/>
      <c r="AO340" s="20"/>
      <c r="AQ340" s="20"/>
      <c r="AS340" s="139"/>
      <c r="AV340" s="190"/>
      <c r="AW340" s="189"/>
      <c r="AX340" s="189"/>
      <c r="AY340" s="189"/>
      <c r="AZ340" s="189"/>
      <c r="BA340" s="189"/>
      <c r="BB340" s="190"/>
      <c r="BC340" s="189"/>
    </row>
    <row r="341" spans="1:55" customFormat="1" ht="15" x14ac:dyDescent="0.25">
      <c r="A341" s="66" t="s">
        <v>387</v>
      </c>
      <c r="B341" s="133" t="s">
        <v>362</v>
      </c>
      <c r="C341" s="272" t="s">
        <v>361</v>
      </c>
      <c r="D341" s="272"/>
      <c r="E341" s="272"/>
      <c r="F341" s="67" t="s">
        <v>124</v>
      </c>
      <c r="G341" s="68"/>
      <c r="H341" s="68"/>
      <c r="I341" s="191">
        <v>5.4000000000000003E-3</v>
      </c>
      <c r="J341" s="70"/>
      <c r="K341" s="68"/>
      <c r="L341" s="70"/>
      <c r="M341" s="68"/>
      <c r="N341" s="71"/>
      <c r="AH341" s="13"/>
      <c r="AI341" s="20"/>
      <c r="AJ341" s="20" t="s">
        <v>361</v>
      </c>
      <c r="AN341" s="20"/>
      <c r="AO341" s="20"/>
      <c r="AQ341" s="20"/>
      <c r="AS341" s="139"/>
      <c r="AV341" s="190"/>
      <c r="AW341" s="189"/>
      <c r="AX341" s="189"/>
      <c r="AY341" s="189"/>
      <c r="AZ341" s="189"/>
      <c r="BA341" s="189"/>
      <c r="BB341" s="190"/>
      <c r="BC341" s="189"/>
    </row>
    <row r="342" spans="1:55" customFormat="1" ht="15" x14ac:dyDescent="0.25">
      <c r="A342" s="72"/>
      <c r="B342" s="73" t="s">
        <v>122</v>
      </c>
      <c r="C342" s="266" t="s">
        <v>121</v>
      </c>
      <c r="D342" s="266"/>
      <c r="E342" s="266"/>
      <c r="F342" s="74"/>
      <c r="G342" s="75"/>
      <c r="H342" s="75"/>
      <c r="I342" s="75"/>
      <c r="J342" s="183">
        <v>1053</v>
      </c>
      <c r="K342" s="75"/>
      <c r="L342" s="76">
        <v>5.69</v>
      </c>
      <c r="M342" s="78">
        <v>30.13</v>
      </c>
      <c r="N342" s="77">
        <v>171.44</v>
      </c>
      <c r="AH342" s="13"/>
      <c r="AI342" s="20"/>
      <c r="AJ342" s="20"/>
      <c r="AK342" s="2" t="s">
        <v>121</v>
      </c>
      <c r="AN342" s="20"/>
      <c r="AO342" s="20"/>
      <c r="AQ342" s="20"/>
      <c r="AS342" s="139"/>
      <c r="AV342" s="190"/>
      <c r="AW342" s="189"/>
      <c r="AX342" s="189"/>
      <c r="AY342" s="189"/>
      <c r="AZ342" s="189"/>
      <c r="BA342" s="189"/>
      <c r="BB342" s="190"/>
      <c r="BC342" s="189"/>
    </row>
    <row r="343" spans="1:55" customFormat="1" ht="15" x14ac:dyDescent="0.25">
      <c r="A343" s="72"/>
      <c r="B343" s="73" t="s">
        <v>120</v>
      </c>
      <c r="C343" s="266" t="s">
        <v>119</v>
      </c>
      <c r="D343" s="266"/>
      <c r="E343" s="266"/>
      <c r="F343" s="74"/>
      <c r="G343" s="75"/>
      <c r="H343" s="75"/>
      <c r="I343" s="75"/>
      <c r="J343" s="183">
        <v>1566.06</v>
      </c>
      <c r="K343" s="75"/>
      <c r="L343" s="76">
        <v>8.4600000000000009</v>
      </c>
      <c r="M343" s="78">
        <v>11.44</v>
      </c>
      <c r="N343" s="77">
        <v>96.78</v>
      </c>
      <c r="AH343" s="13"/>
      <c r="AI343" s="20"/>
      <c r="AJ343" s="20"/>
      <c r="AK343" s="2" t="s">
        <v>119</v>
      </c>
      <c r="AN343" s="20"/>
      <c r="AO343" s="20"/>
      <c r="AQ343" s="20"/>
      <c r="AS343" s="139"/>
      <c r="AV343" s="190"/>
      <c r="AW343" s="189"/>
      <c r="AX343" s="189"/>
      <c r="AY343" s="189"/>
      <c r="AZ343" s="189"/>
      <c r="BA343" s="189"/>
      <c r="BB343" s="190"/>
      <c r="BC343" s="189"/>
    </row>
    <row r="344" spans="1:55" customFormat="1" ht="15" x14ac:dyDescent="0.25">
      <c r="A344" s="72"/>
      <c r="B344" s="73" t="s">
        <v>118</v>
      </c>
      <c r="C344" s="266" t="s">
        <v>117</v>
      </c>
      <c r="D344" s="266"/>
      <c r="E344" s="266"/>
      <c r="F344" s="74"/>
      <c r="G344" s="75"/>
      <c r="H344" s="75"/>
      <c r="I344" s="75"/>
      <c r="J344" s="76">
        <v>244.39</v>
      </c>
      <c r="K344" s="75"/>
      <c r="L344" s="76">
        <v>1.32</v>
      </c>
      <c r="M344" s="78">
        <v>30.13</v>
      </c>
      <c r="N344" s="77">
        <v>39.770000000000003</v>
      </c>
      <c r="AH344" s="13"/>
      <c r="AI344" s="20"/>
      <c r="AJ344" s="20"/>
      <c r="AK344" s="2" t="s">
        <v>117</v>
      </c>
      <c r="AN344" s="20"/>
      <c r="AO344" s="20"/>
      <c r="AQ344" s="20"/>
      <c r="AS344" s="139"/>
      <c r="AV344" s="190"/>
      <c r="AW344" s="189"/>
      <c r="AX344" s="189"/>
      <c r="AY344" s="189"/>
      <c r="AZ344" s="189"/>
      <c r="BA344" s="189"/>
      <c r="BB344" s="190"/>
      <c r="BC344" s="189"/>
    </row>
    <row r="345" spans="1:55" customFormat="1" ht="15" x14ac:dyDescent="0.25">
      <c r="A345" s="72"/>
      <c r="B345" s="73" t="s">
        <v>155</v>
      </c>
      <c r="C345" s="266" t="s">
        <v>154</v>
      </c>
      <c r="D345" s="266"/>
      <c r="E345" s="266"/>
      <c r="F345" s="74"/>
      <c r="G345" s="75"/>
      <c r="H345" s="75"/>
      <c r="I345" s="75"/>
      <c r="J345" s="76">
        <v>909.27</v>
      </c>
      <c r="K345" s="75"/>
      <c r="L345" s="76">
        <v>4.91</v>
      </c>
      <c r="M345" s="78">
        <v>6.67</v>
      </c>
      <c r="N345" s="77">
        <v>32.75</v>
      </c>
      <c r="AH345" s="13"/>
      <c r="AI345" s="20"/>
      <c r="AJ345" s="20"/>
      <c r="AK345" s="2" t="s">
        <v>154</v>
      </c>
      <c r="AN345" s="20"/>
      <c r="AO345" s="20"/>
      <c r="AQ345" s="20"/>
      <c r="AS345" s="139"/>
      <c r="AV345" s="190"/>
      <c r="AW345" s="189"/>
      <c r="AX345" s="189"/>
      <c r="AY345" s="189"/>
      <c r="AZ345" s="189"/>
      <c r="BA345" s="189"/>
      <c r="BB345" s="190"/>
      <c r="BC345" s="189"/>
    </row>
    <row r="346" spans="1:55" customFormat="1" ht="15" x14ac:dyDescent="0.25">
      <c r="A346" s="79" t="s">
        <v>116</v>
      </c>
      <c r="B346" s="80" t="s">
        <v>360</v>
      </c>
      <c r="C346" s="274" t="s">
        <v>359</v>
      </c>
      <c r="D346" s="274"/>
      <c r="E346" s="274"/>
      <c r="F346" s="81" t="s">
        <v>102</v>
      </c>
      <c r="G346" s="82">
        <v>102</v>
      </c>
      <c r="H346" s="83"/>
      <c r="I346" s="196">
        <v>0.55079999999999996</v>
      </c>
      <c r="J346" s="84"/>
      <c r="K346" s="75"/>
      <c r="L346" s="84"/>
      <c r="M346" s="75"/>
      <c r="N346" s="85"/>
      <c r="AH346" s="13"/>
      <c r="AI346" s="20"/>
      <c r="AJ346" s="20"/>
      <c r="AN346" s="20"/>
      <c r="AO346" s="20"/>
      <c r="AQ346" s="20"/>
      <c r="AS346" s="139" t="s">
        <v>359</v>
      </c>
      <c r="AV346" s="190"/>
      <c r="AW346" s="189"/>
      <c r="AX346" s="189"/>
      <c r="AY346" s="189"/>
      <c r="AZ346" s="189"/>
      <c r="BA346" s="189"/>
      <c r="BB346" s="190"/>
      <c r="BC346" s="189"/>
    </row>
    <row r="347" spans="1:55" customFormat="1" ht="15" x14ac:dyDescent="0.25">
      <c r="A347" s="86"/>
      <c r="B347" s="73"/>
      <c r="C347" s="266" t="s">
        <v>113</v>
      </c>
      <c r="D347" s="266"/>
      <c r="E347" s="266"/>
      <c r="F347" s="74" t="s">
        <v>112</v>
      </c>
      <c r="G347" s="93">
        <v>135</v>
      </c>
      <c r="H347" s="75"/>
      <c r="I347" s="88">
        <v>0.72899999999999998</v>
      </c>
      <c r="J347" s="84"/>
      <c r="K347" s="75"/>
      <c r="L347" s="84"/>
      <c r="M347" s="75"/>
      <c r="N347" s="85"/>
      <c r="AH347" s="13"/>
      <c r="AI347" s="20"/>
      <c r="AJ347" s="20"/>
      <c r="AL347" s="2" t="s">
        <v>113</v>
      </c>
      <c r="AN347" s="20"/>
      <c r="AO347" s="20"/>
      <c r="AQ347" s="20"/>
      <c r="AS347" s="139"/>
      <c r="AV347" s="190"/>
      <c r="AW347" s="189"/>
      <c r="AX347" s="189"/>
      <c r="AY347" s="189"/>
      <c r="AZ347" s="189"/>
      <c r="BA347" s="189"/>
      <c r="BB347" s="190"/>
      <c r="BC347" s="189"/>
    </row>
    <row r="348" spans="1:55" customFormat="1" ht="15" x14ac:dyDescent="0.25">
      <c r="A348" s="86"/>
      <c r="B348" s="73"/>
      <c r="C348" s="266" t="s">
        <v>111</v>
      </c>
      <c r="D348" s="266"/>
      <c r="E348" s="266"/>
      <c r="F348" s="74" t="s">
        <v>112</v>
      </c>
      <c r="G348" s="78">
        <v>18.12</v>
      </c>
      <c r="H348" s="75"/>
      <c r="I348" s="193">
        <v>9.7848000000000004E-2</v>
      </c>
      <c r="J348" s="84"/>
      <c r="K348" s="75"/>
      <c r="L348" s="84"/>
      <c r="M348" s="75"/>
      <c r="N348" s="85"/>
      <c r="AH348" s="13"/>
      <c r="AI348" s="20"/>
      <c r="AJ348" s="20"/>
      <c r="AL348" s="2" t="s">
        <v>111</v>
      </c>
      <c r="AN348" s="20"/>
      <c r="AO348" s="20"/>
      <c r="AQ348" s="20"/>
      <c r="AS348" s="139"/>
      <c r="AV348" s="190"/>
      <c r="AW348" s="189"/>
      <c r="AX348" s="189"/>
      <c r="AY348" s="189"/>
      <c r="AZ348" s="189"/>
      <c r="BA348" s="189"/>
      <c r="BB348" s="190"/>
      <c r="BC348" s="189"/>
    </row>
    <row r="349" spans="1:55" customFormat="1" ht="15" x14ac:dyDescent="0.25">
      <c r="A349" s="72"/>
      <c r="B349" s="73"/>
      <c r="C349" s="275" t="s">
        <v>110</v>
      </c>
      <c r="D349" s="275"/>
      <c r="E349" s="275"/>
      <c r="F349" s="89"/>
      <c r="G349" s="90"/>
      <c r="H349" s="90"/>
      <c r="I349" s="90"/>
      <c r="J349" s="181">
        <v>3528.33</v>
      </c>
      <c r="K349" s="90"/>
      <c r="L349" s="91">
        <v>19.059999999999999</v>
      </c>
      <c r="M349" s="90"/>
      <c r="N349" s="92">
        <v>300.97000000000003</v>
      </c>
      <c r="AH349" s="13"/>
      <c r="AI349" s="20"/>
      <c r="AJ349" s="20"/>
      <c r="AM349" s="2" t="s">
        <v>110</v>
      </c>
      <c r="AN349" s="20"/>
      <c r="AO349" s="20"/>
      <c r="AQ349" s="20"/>
      <c r="AS349" s="139"/>
      <c r="AV349" s="190"/>
      <c r="AW349" s="189"/>
      <c r="AX349" s="189"/>
      <c r="AY349" s="189"/>
      <c r="AZ349" s="189"/>
      <c r="BA349" s="189"/>
      <c r="BB349" s="190"/>
      <c r="BC349" s="189"/>
    </row>
    <row r="350" spans="1:55" customFormat="1" ht="15" x14ac:dyDescent="0.25">
      <c r="A350" s="86"/>
      <c r="B350" s="73"/>
      <c r="C350" s="266" t="s">
        <v>109</v>
      </c>
      <c r="D350" s="266"/>
      <c r="E350" s="266"/>
      <c r="F350" s="74"/>
      <c r="G350" s="75"/>
      <c r="H350" s="75"/>
      <c r="I350" s="75"/>
      <c r="J350" s="84"/>
      <c r="K350" s="75"/>
      <c r="L350" s="76">
        <v>7.01</v>
      </c>
      <c r="M350" s="75"/>
      <c r="N350" s="77">
        <v>211.21</v>
      </c>
      <c r="AH350" s="13"/>
      <c r="AI350" s="20"/>
      <c r="AJ350" s="20"/>
      <c r="AL350" s="2" t="s">
        <v>109</v>
      </c>
      <c r="AN350" s="20"/>
      <c r="AO350" s="20"/>
      <c r="AQ350" s="20"/>
      <c r="AS350" s="139"/>
      <c r="AV350" s="190"/>
      <c r="AW350" s="189"/>
      <c r="AX350" s="189"/>
      <c r="AY350" s="189"/>
      <c r="AZ350" s="189"/>
      <c r="BA350" s="189"/>
      <c r="BB350" s="190"/>
      <c r="BC350" s="189"/>
    </row>
    <row r="351" spans="1:55" customFormat="1" ht="23.25" x14ac:dyDescent="0.25">
      <c r="A351" s="86"/>
      <c r="B351" s="73" t="s">
        <v>358</v>
      </c>
      <c r="C351" s="266" t="s">
        <v>357</v>
      </c>
      <c r="D351" s="266"/>
      <c r="E351" s="266"/>
      <c r="F351" s="74" t="s">
        <v>105</v>
      </c>
      <c r="G351" s="93">
        <v>102</v>
      </c>
      <c r="H351" s="87">
        <v>0.9</v>
      </c>
      <c r="I351" s="87">
        <v>91.8</v>
      </c>
      <c r="J351" s="84"/>
      <c r="K351" s="75"/>
      <c r="L351" s="76">
        <v>6.44</v>
      </c>
      <c r="M351" s="75"/>
      <c r="N351" s="77">
        <v>193.89</v>
      </c>
      <c r="AH351" s="13"/>
      <c r="AI351" s="20"/>
      <c r="AJ351" s="20"/>
      <c r="AL351" s="2" t="s">
        <v>357</v>
      </c>
      <c r="AN351" s="20"/>
      <c r="AO351" s="20"/>
      <c r="AQ351" s="20"/>
      <c r="AS351" s="139"/>
      <c r="AV351" s="190"/>
      <c r="AW351" s="189"/>
      <c r="AX351" s="189"/>
      <c r="AY351" s="189"/>
      <c r="AZ351" s="189"/>
      <c r="BA351" s="189"/>
      <c r="BB351" s="190"/>
      <c r="BC351" s="189"/>
    </row>
    <row r="352" spans="1:55" customFormat="1" ht="23.25" x14ac:dyDescent="0.25">
      <c r="A352" s="86"/>
      <c r="B352" s="73" t="s">
        <v>356</v>
      </c>
      <c r="C352" s="266" t="s">
        <v>355</v>
      </c>
      <c r="D352" s="266"/>
      <c r="E352" s="266"/>
      <c r="F352" s="74" t="s">
        <v>105</v>
      </c>
      <c r="G352" s="93">
        <v>58</v>
      </c>
      <c r="H352" s="78">
        <v>0.85</v>
      </c>
      <c r="I352" s="87">
        <v>49.3</v>
      </c>
      <c r="J352" s="84"/>
      <c r="K352" s="75"/>
      <c r="L352" s="76">
        <v>3.46</v>
      </c>
      <c r="M352" s="75"/>
      <c r="N352" s="77">
        <v>104.13</v>
      </c>
      <c r="AH352" s="13"/>
      <c r="AI352" s="20"/>
      <c r="AJ352" s="20"/>
      <c r="AL352" s="2" t="s">
        <v>355</v>
      </c>
      <c r="AN352" s="20"/>
      <c r="AO352" s="20"/>
      <c r="AQ352" s="20"/>
      <c r="AS352" s="139"/>
      <c r="AV352" s="190"/>
      <c r="AW352" s="189"/>
      <c r="AX352" s="189"/>
      <c r="AY352" s="189"/>
      <c r="AZ352" s="189"/>
      <c r="BA352" s="189"/>
      <c r="BB352" s="190"/>
      <c r="BC352" s="189"/>
    </row>
    <row r="353" spans="1:55" customFormat="1" ht="15" x14ac:dyDescent="0.25">
      <c r="A353" s="94"/>
      <c r="B353" s="135"/>
      <c r="C353" s="272" t="s">
        <v>96</v>
      </c>
      <c r="D353" s="272"/>
      <c r="E353" s="272"/>
      <c r="F353" s="67"/>
      <c r="G353" s="68"/>
      <c r="H353" s="68"/>
      <c r="I353" s="68"/>
      <c r="J353" s="70"/>
      <c r="K353" s="68"/>
      <c r="L353" s="95">
        <v>28.96</v>
      </c>
      <c r="M353" s="90"/>
      <c r="N353" s="96">
        <v>598.99</v>
      </c>
      <c r="AH353" s="13"/>
      <c r="AI353" s="20"/>
      <c r="AJ353" s="20"/>
      <c r="AN353" s="20" t="s">
        <v>96</v>
      </c>
      <c r="AO353" s="20"/>
      <c r="AQ353" s="20"/>
      <c r="AS353" s="139"/>
      <c r="AV353" s="190"/>
      <c r="AW353" s="189"/>
      <c r="AX353" s="189"/>
      <c r="AY353" s="189"/>
      <c r="AZ353" s="189"/>
      <c r="BA353" s="189"/>
      <c r="BB353" s="190"/>
      <c r="BC353" s="189"/>
    </row>
    <row r="354" spans="1:55" customFormat="1" ht="23.25" x14ac:dyDescent="0.25">
      <c r="A354" s="66" t="s">
        <v>176</v>
      </c>
      <c r="B354" s="133" t="s">
        <v>135</v>
      </c>
      <c r="C354" s="272" t="s">
        <v>134</v>
      </c>
      <c r="D354" s="272"/>
      <c r="E354" s="272"/>
      <c r="F354" s="67" t="s">
        <v>102</v>
      </c>
      <c r="G354" s="68"/>
      <c r="H354" s="68"/>
      <c r="I354" s="191">
        <v>0.55079999999999996</v>
      </c>
      <c r="J354" s="95">
        <v>490</v>
      </c>
      <c r="K354" s="68"/>
      <c r="L354" s="95">
        <v>269.89</v>
      </c>
      <c r="M354" s="69">
        <v>6.67</v>
      </c>
      <c r="N354" s="99">
        <v>1800.17</v>
      </c>
      <c r="AH354" s="13"/>
      <c r="AI354" s="20"/>
      <c r="AJ354" s="20" t="s">
        <v>134</v>
      </c>
      <c r="AN354" s="20"/>
      <c r="AO354" s="20"/>
      <c r="AQ354" s="20"/>
      <c r="AS354" s="139"/>
      <c r="AV354" s="190"/>
      <c r="AW354" s="189"/>
      <c r="AX354" s="189"/>
      <c r="AY354" s="189"/>
      <c r="AZ354" s="189"/>
      <c r="BA354" s="189"/>
      <c r="BB354" s="190"/>
      <c r="BC354" s="189"/>
    </row>
    <row r="355" spans="1:55" customFormat="1" ht="15" x14ac:dyDescent="0.25">
      <c r="A355" s="94"/>
      <c r="B355" s="135"/>
      <c r="C355" s="266" t="s">
        <v>132</v>
      </c>
      <c r="D355" s="266"/>
      <c r="E355" s="266"/>
      <c r="F355" s="266"/>
      <c r="G355" s="266"/>
      <c r="H355" s="266"/>
      <c r="I355" s="266"/>
      <c r="J355" s="266"/>
      <c r="K355" s="266"/>
      <c r="L355" s="266"/>
      <c r="M355" s="266"/>
      <c r="N355" s="273"/>
      <c r="AH355" s="13"/>
      <c r="AI355" s="20"/>
      <c r="AJ355" s="20"/>
      <c r="AN355" s="20"/>
      <c r="AO355" s="20"/>
      <c r="AQ355" s="20"/>
      <c r="AS355" s="139"/>
      <c r="AT355" s="2" t="s">
        <v>132</v>
      </c>
      <c r="AV355" s="190"/>
      <c r="AW355" s="189"/>
      <c r="AX355" s="189"/>
      <c r="AY355" s="189"/>
      <c r="AZ355" s="189"/>
      <c r="BA355" s="189"/>
      <c r="BB355" s="190"/>
      <c r="BC355" s="189"/>
    </row>
    <row r="356" spans="1:55" customFormat="1" ht="15" x14ac:dyDescent="0.25">
      <c r="A356" s="94"/>
      <c r="B356" s="135"/>
      <c r="C356" s="272" t="s">
        <v>96</v>
      </c>
      <c r="D356" s="272"/>
      <c r="E356" s="272"/>
      <c r="F356" s="67"/>
      <c r="G356" s="68"/>
      <c r="H356" s="68"/>
      <c r="I356" s="68"/>
      <c r="J356" s="70"/>
      <c r="K356" s="68"/>
      <c r="L356" s="95">
        <v>269.89</v>
      </c>
      <c r="M356" s="90"/>
      <c r="N356" s="99">
        <v>1800.17</v>
      </c>
      <c r="AH356" s="13"/>
      <c r="AI356" s="20"/>
      <c r="AJ356" s="20"/>
      <c r="AN356" s="20" t="s">
        <v>96</v>
      </c>
      <c r="AO356" s="20"/>
      <c r="AQ356" s="20"/>
      <c r="AS356" s="139"/>
      <c r="AV356" s="190"/>
      <c r="AW356" s="189"/>
      <c r="AX356" s="189"/>
      <c r="AY356" s="189"/>
      <c r="AZ356" s="189"/>
      <c r="BA356" s="189"/>
      <c r="BB356" s="190"/>
      <c r="BC356" s="189"/>
    </row>
    <row r="357" spans="1:55" customFormat="1" ht="45.75" x14ac:dyDescent="0.25">
      <c r="A357" s="66" t="s">
        <v>172</v>
      </c>
      <c r="B357" s="133" t="s">
        <v>144</v>
      </c>
      <c r="C357" s="272" t="s">
        <v>142</v>
      </c>
      <c r="D357" s="272"/>
      <c r="E357" s="272"/>
      <c r="F357" s="67" t="s">
        <v>143</v>
      </c>
      <c r="G357" s="68"/>
      <c r="H357" s="68"/>
      <c r="I357" s="69">
        <v>0.24</v>
      </c>
      <c r="J357" s="70"/>
      <c r="K357" s="68"/>
      <c r="L357" s="70"/>
      <c r="M357" s="68"/>
      <c r="N357" s="71"/>
      <c r="AH357" s="13"/>
      <c r="AI357" s="20"/>
      <c r="AJ357" s="20" t="s">
        <v>142</v>
      </c>
      <c r="AN357" s="20"/>
      <c r="AO357" s="20"/>
      <c r="AQ357" s="20"/>
      <c r="AS357" s="139"/>
      <c r="AV357" s="190"/>
      <c r="AW357" s="189"/>
      <c r="AX357" s="189"/>
      <c r="AY357" s="189"/>
      <c r="AZ357" s="189"/>
      <c r="BA357" s="189"/>
      <c r="BB357" s="190"/>
      <c r="BC357" s="189"/>
    </row>
    <row r="358" spans="1:55" customFormat="1" ht="15" x14ac:dyDescent="0.25">
      <c r="A358" s="72"/>
      <c r="B358" s="73" t="s">
        <v>122</v>
      </c>
      <c r="C358" s="266" t="s">
        <v>121</v>
      </c>
      <c r="D358" s="266"/>
      <c r="E358" s="266"/>
      <c r="F358" s="74"/>
      <c r="G358" s="75"/>
      <c r="H358" s="75"/>
      <c r="I358" s="75"/>
      <c r="J358" s="76">
        <v>356.73</v>
      </c>
      <c r="K358" s="75"/>
      <c r="L358" s="76">
        <v>85.62</v>
      </c>
      <c r="M358" s="78">
        <v>30.13</v>
      </c>
      <c r="N358" s="186">
        <v>2579.73</v>
      </c>
      <c r="AH358" s="13"/>
      <c r="AI358" s="20"/>
      <c r="AJ358" s="20"/>
      <c r="AK358" s="2" t="s">
        <v>121</v>
      </c>
      <c r="AN358" s="20"/>
      <c r="AO358" s="20"/>
      <c r="AQ358" s="20"/>
      <c r="AS358" s="139"/>
      <c r="AV358" s="190"/>
      <c r="AW358" s="189"/>
      <c r="AX358" s="189"/>
      <c r="AY358" s="189"/>
      <c r="AZ358" s="189"/>
      <c r="BA358" s="189"/>
      <c r="BB358" s="190"/>
      <c r="BC358" s="189"/>
    </row>
    <row r="359" spans="1:55" customFormat="1" ht="15" x14ac:dyDescent="0.25">
      <c r="A359" s="72"/>
      <c r="B359" s="73" t="s">
        <v>120</v>
      </c>
      <c r="C359" s="266" t="s">
        <v>119</v>
      </c>
      <c r="D359" s="266"/>
      <c r="E359" s="266"/>
      <c r="F359" s="74"/>
      <c r="G359" s="75"/>
      <c r="H359" s="75"/>
      <c r="I359" s="75"/>
      <c r="J359" s="76">
        <v>22.34</v>
      </c>
      <c r="K359" s="75"/>
      <c r="L359" s="76">
        <v>5.36</v>
      </c>
      <c r="M359" s="78">
        <v>11.44</v>
      </c>
      <c r="N359" s="77">
        <v>61.32</v>
      </c>
      <c r="AH359" s="13"/>
      <c r="AI359" s="20"/>
      <c r="AJ359" s="20"/>
      <c r="AK359" s="2" t="s">
        <v>119</v>
      </c>
      <c r="AN359" s="20"/>
      <c r="AO359" s="20"/>
      <c r="AQ359" s="20"/>
      <c r="AS359" s="139"/>
      <c r="AV359" s="190"/>
      <c r="AW359" s="189"/>
      <c r="AX359" s="189"/>
      <c r="AY359" s="189"/>
      <c r="AZ359" s="189"/>
      <c r="BA359" s="189"/>
      <c r="BB359" s="190"/>
      <c r="BC359" s="189"/>
    </row>
    <row r="360" spans="1:55" customFormat="1" ht="15" x14ac:dyDescent="0.25">
      <c r="A360" s="72"/>
      <c r="B360" s="73" t="s">
        <v>118</v>
      </c>
      <c r="C360" s="266" t="s">
        <v>117</v>
      </c>
      <c r="D360" s="266"/>
      <c r="E360" s="266"/>
      <c r="F360" s="74"/>
      <c r="G360" s="75"/>
      <c r="H360" s="75"/>
      <c r="I360" s="75"/>
      <c r="J360" s="76">
        <v>3.94</v>
      </c>
      <c r="K360" s="75"/>
      <c r="L360" s="76">
        <v>0.95</v>
      </c>
      <c r="M360" s="78">
        <v>30.13</v>
      </c>
      <c r="N360" s="77">
        <v>28.62</v>
      </c>
      <c r="AH360" s="13"/>
      <c r="AI360" s="20"/>
      <c r="AJ360" s="20"/>
      <c r="AK360" s="2" t="s">
        <v>117</v>
      </c>
      <c r="AN360" s="20"/>
      <c r="AO360" s="20"/>
      <c r="AQ360" s="20"/>
      <c r="AS360" s="139"/>
      <c r="AV360" s="190"/>
      <c r="AW360" s="189"/>
      <c r="AX360" s="189"/>
      <c r="AY360" s="189"/>
      <c r="AZ360" s="189"/>
      <c r="BA360" s="189"/>
      <c r="BB360" s="190"/>
      <c r="BC360" s="189"/>
    </row>
    <row r="361" spans="1:55" customFormat="1" ht="34.5" x14ac:dyDescent="0.25">
      <c r="A361" s="79" t="s">
        <v>116</v>
      </c>
      <c r="B361" s="80" t="s">
        <v>141</v>
      </c>
      <c r="C361" s="274" t="s">
        <v>140</v>
      </c>
      <c r="D361" s="274"/>
      <c r="E361" s="274"/>
      <c r="F361" s="81" t="s">
        <v>133</v>
      </c>
      <c r="G361" s="195">
        <v>104.5</v>
      </c>
      <c r="H361" s="83"/>
      <c r="I361" s="194">
        <v>25.08</v>
      </c>
      <c r="J361" s="84"/>
      <c r="K361" s="75"/>
      <c r="L361" s="84"/>
      <c r="M361" s="75"/>
      <c r="N361" s="85"/>
      <c r="AH361" s="13"/>
      <c r="AI361" s="20"/>
      <c r="AJ361" s="20"/>
      <c r="AN361" s="20"/>
      <c r="AO361" s="20"/>
      <c r="AQ361" s="20"/>
      <c r="AS361" s="139" t="s">
        <v>140</v>
      </c>
      <c r="AV361" s="190"/>
      <c r="AW361" s="189"/>
      <c r="AX361" s="189"/>
      <c r="AY361" s="189"/>
      <c r="AZ361" s="189"/>
      <c r="BA361" s="189"/>
      <c r="BB361" s="190"/>
      <c r="BC361" s="189"/>
    </row>
    <row r="362" spans="1:55" customFormat="1" ht="15" x14ac:dyDescent="0.25">
      <c r="A362" s="86"/>
      <c r="B362" s="73"/>
      <c r="C362" s="266" t="s">
        <v>113</v>
      </c>
      <c r="D362" s="266"/>
      <c r="E362" s="266"/>
      <c r="F362" s="74" t="s">
        <v>112</v>
      </c>
      <c r="G362" s="78">
        <v>38.86</v>
      </c>
      <c r="H362" s="75"/>
      <c r="I362" s="192">
        <v>9.3263999999999996</v>
      </c>
      <c r="J362" s="84"/>
      <c r="K362" s="75"/>
      <c r="L362" s="84"/>
      <c r="M362" s="75"/>
      <c r="N362" s="85"/>
      <c r="AH362" s="13"/>
      <c r="AI362" s="20"/>
      <c r="AJ362" s="20"/>
      <c r="AL362" s="2" t="s">
        <v>113</v>
      </c>
      <c r="AN362" s="20"/>
      <c r="AO362" s="20"/>
      <c r="AQ362" s="20"/>
      <c r="AS362" s="139"/>
      <c r="AV362" s="190"/>
      <c r="AW362" s="189"/>
      <c r="AX362" s="189"/>
      <c r="AY362" s="189"/>
      <c r="AZ362" s="189"/>
      <c r="BA362" s="189"/>
      <c r="BB362" s="190"/>
      <c r="BC362" s="189"/>
    </row>
    <row r="363" spans="1:55" customFormat="1" ht="15" x14ac:dyDescent="0.25">
      <c r="A363" s="86"/>
      <c r="B363" s="73"/>
      <c r="C363" s="266" t="s">
        <v>111</v>
      </c>
      <c r="D363" s="266"/>
      <c r="E363" s="266"/>
      <c r="F363" s="74" t="s">
        <v>112</v>
      </c>
      <c r="G363" s="78">
        <v>0.34</v>
      </c>
      <c r="H363" s="75"/>
      <c r="I363" s="192">
        <v>8.1600000000000006E-2</v>
      </c>
      <c r="J363" s="84"/>
      <c r="K363" s="75"/>
      <c r="L363" s="84"/>
      <c r="M363" s="75"/>
      <c r="N363" s="85"/>
      <c r="AH363" s="13"/>
      <c r="AI363" s="20"/>
      <c r="AJ363" s="20"/>
      <c r="AL363" s="2" t="s">
        <v>111</v>
      </c>
      <c r="AN363" s="20"/>
      <c r="AO363" s="20"/>
      <c r="AQ363" s="20"/>
      <c r="AS363" s="139"/>
      <c r="AV363" s="190"/>
      <c r="AW363" s="189"/>
      <c r="AX363" s="189"/>
      <c r="AY363" s="189"/>
      <c r="AZ363" s="189"/>
      <c r="BA363" s="189"/>
      <c r="BB363" s="190"/>
      <c r="BC363" s="189"/>
    </row>
    <row r="364" spans="1:55" customFormat="1" ht="15" x14ac:dyDescent="0.25">
      <c r="A364" s="72"/>
      <c r="B364" s="73"/>
      <c r="C364" s="275" t="s">
        <v>110</v>
      </c>
      <c r="D364" s="275"/>
      <c r="E364" s="275"/>
      <c r="F364" s="89"/>
      <c r="G364" s="90"/>
      <c r="H364" s="90"/>
      <c r="I364" s="90"/>
      <c r="J364" s="91">
        <v>379.07</v>
      </c>
      <c r="K364" s="90"/>
      <c r="L364" s="91">
        <v>90.98</v>
      </c>
      <c r="M364" s="90"/>
      <c r="N364" s="187">
        <v>2641.05</v>
      </c>
      <c r="AH364" s="13"/>
      <c r="AI364" s="20"/>
      <c r="AJ364" s="20"/>
      <c r="AM364" s="2" t="s">
        <v>110</v>
      </c>
      <c r="AN364" s="20"/>
      <c r="AO364" s="20"/>
      <c r="AQ364" s="20"/>
      <c r="AS364" s="139"/>
      <c r="AV364" s="190"/>
      <c r="AW364" s="189"/>
      <c r="AX364" s="189"/>
      <c r="AY364" s="189"/>
      <c r="AZ364" s="189"/>
      <c r="BA364" s="189"/>
      <c r="BB364" s="190"/>
      <c r="BC364" s="189"/>
    </row>
    <row r="365" spans="1:55" customFormat="1" ht="15" x14ac:dyDescent="0.25">
      <c r="A365" s="86"/>
      <c r="B365" s="73"/>
      <c r="C365" s="266" t="s">
        <v>109</v>
      </c>
      <c r="D365" s="266"/>
      <c r="E365" s="266"/>
      <c r="F365" s="74"/>
      <c r="G365" s="75"/>
      <c r="H365" s="75"/>
      <c r="I365" s="75"/>
      <c r="J365" s="84"/>
      <c r="K365" s="75"/>
      <c r="L365" s="76">
        <v>86.57</v>
      </c>
      <c r="M365" s="75"/>
      <c r="N365" s="186">
        <v>2608.35</v>
      </c>
      <c r="AH365" s="13"/>
      <c r="AI365" s="20"/>
      <c r="AJ365" s="20"/>
      <c r="AL365" s="2" t="s">
        <v>109</v>
      </c>
      <c r="AN365" s="20"/>
      <c r="AO365" s="20"/>
      <c r="AQ365" s="20"/>
      <c r="AS365" s="139"/>
      <c r="AV365" s="190"/>
      <c r="AW365" s="189"/>
      <c r="AX365" s="189"/>
      <c r="AY365" s="189"/>
      <c r="AZ365" s="189"/>
      <c r="BA365" s="189"/>
      <c r="BB365" s="190"/>
      <c r="BC365" s="189"/>
    </row>
    <row r="366" spans="1:55" customFormat="1" ht="23.25" x14ac:dyDescent="0.25">
      <c r="A366" s="86"/>
      <c r="B366" s="73" t="s">
        <v>139</v>
      </c>
      <c r="C366" s="266" t="s">
        <v>138</v>
      </c>
      <c r="D366" s="266"/>
      <c r="E366" s="266"/>
      <c r="F366" s="74" t="s">
        <v>105</v>
      </c>
      <c r="G366" s="93">
        <v>113</v>
      </c>
      <c r="H366" s="87">
        <v>0.9</v>
      </c>
      <c r="I366" s="87">
        <v>101.7</v>
      </c>
      <c r="J366" s="84"/>
      <c r="K366" s="75"/>
      <c r="L366" s="76">
        <v>88.04</v>
      </c>
      <c r="M366" s="75"/>
      <c r="N366" s="186">
        <v>2652.69</v>
      </c>
      <c r="AH366" s="13"/>
      <c r="AI366" s="20"/>
      <c r="AJ366" s="20"/>
      <c r="AL366" s="2" t="s">
        <v>138</v>
      </c>
      <c r="AN366" s="20"/>
      <c r="AO366" s="20"/>
      <c r="AQ366" s="20"/>
      <c r="AS366" s="139"/>
      <c r="AV366" s="190"/>
      <c r="AW366" s="189"/>
      <c r="AX366" s="189"/>
      <c r="AY366" s="189"/>
      <c r="AZ366" s="189"/>
      <c r="BA366" s="189"/>
      <c r="BB366" s="190"/>
      <c r="BC366" s="189"/>
    </row>
    <row r="367" spans="1:55" customFormat="1" ht="23.25" x14ac:dyDescent="0.25">
      <c r="A367" s="86"/>
      <c r="B367" s="73" t="s">
        <v>137</v>
      </c>
      <c r="C367" s="266" t="s">
        <v>136</v>
      </c>
      <c r="D367" s="266"/>
      <c r="E367" s="266"/>
      <c r="F367" s="74" t="s">
        <v>105</v>
      </c>
      <c r="G367" s="93">
        <v>77</v>
      </c>
      <c r="H367" s="78">
        <v>0.85</v>
      </c>
      <c r="I367" s="78">
        <v>65.45</v>
      </c>
      <c r="J367" s="84"/>
      <c r="K367" s="75"/>
      <c r="L367" s="76">
        <v>56.66</v>
      </c>
      <c r="M367" s="75"/>
      <c r="N367" s="186">
        <v>1707.17</v>
      </c>
      <c r="AH367" s="13"/>
      <c r="AI367" s="20"/>
      <c r="AJ367" s="20"/>
      <c r="AL367" s="2" t="s">
        <v>136</v>
      </c>
      <c r="AN367" s="20"/>
      <c r="AO367" s="20"/>
      <c r="AQ367" s="20"/>
      <c r="AS367" s="139"/>
      <c r="AV367" s="190"/>
      <c r="AW367" s="189"/>
      <c r="AX367" s="189"/>
      <c r="AY367" s="189"/>
      <c r="AZ367" s="189"/>
      <c r="BA367" s="189"/>
      <c r="BB367" s="190"/>
      <c r="BC367" s="189"/>
    </row>
    <row r="368" spans="1:55" customFormat="1" ht="15" x14ac:dyDescent="0.25">
      <c r="A368" s="94"/>
      <c r="B368" s="135"/>
      <c r="C368" s="272" t="s">
        <v>96</v>
      </c>
      <c r="D368" s="272"/>
      <c r="E368" s="272"/>
      <c r="F368" s="67"/>
      <c r="G368" s="68"/>
      <c r="H368" s="68"/>
      <c r="I368" s="68"/>
      <c r="J368" s="70"/>
      <c r="K368" s="68"/>
      <c r="L368" s="95">
        <v>235.68</v>
      </c>
      <c r="M368" s="90"/>
      <c r="N368" s="99">
        <v>7000.91</v>
      </c>
      <c r="AH368" s="13"/>
      <c r="AI368" s="20"/>
      <c r="AJ368" s="20"/>
      <c r="AN368" s="20" t="s">
        <v>96</v>
      </c>
      <c r="AO368" s="20"/>
      <c r="AQ368" s="20"/>
      <c r="AS368" s="139"/>
      <c r="AV368" s="190"/>
      <c r="AW368" s="189"/>
      <c r="AX368" s="189"/>
      <c r="AY368" s="189"/>
      <c r="AZ368" s="189"/>
      <c r="BA368" s="189"/>
      <c r="BB368" s="190"/>
      <c r="BC368" s="189"/>
    </row>
    <row r="369" spans="1:55" customFormat="1" ht="34.5" x14ac:dyDescent="0.25">
      <c r="A369" s="66" t="s">
        <v>169</v>
      </c>
      <c r="B369" s="133" t="s">
        <v>354</v>
      </c>
      <c r="C369" s="272" t="s">
        <v>353</v>
      </c>
      <c r="D369" s="272"/>
      <c r="E369" s="272"/>
      <c r="F369" s="67" t="s">
        <v>130</v>
      </c>
      <c r="G369" s="68"/>
      <c r="H369" s="68"/>
      <c r="I369" s="69">
        <v>25.08</v>
      </c>
      <c r="J369" s="95">
        <v>122.32</v>
      </c>
      <c r="K369" s="68"/>
      <c r="L369" s="98">
        <v>3067.79</v>
      </c>
      <c r="M369" s="69">
        <v>6.67</v>
      </c>
      <c r="N369" s="99">
        <v>20462.16</v>
      </c>
      <c r="AH369" s="13"/>
      <c r="AI369" s="20"/>
      <c r="AJ369" s="20" t="s">
        <v>353</v>
      </c>
      <c r="AN369" s="20"/>
      <c r="AO369" s="20"/>
      <c r="AQ369" s="20"/>
      <c r="AS369" s="139"/>
      <c r="AV369" s="190"/>
      <c r="AW369" s="189"/>
      <c r="AX369" s="189"/>
      <c r="AY369" s="189"/>
      <c r="AZ369" s="189"/>
      <c r="BA369" s="189"/>
      <c r="BB369" s="190"/>
      <c r="BC369" s="189"/>
    </row>
    <row r="370" spans="1:55" customFormat="1" ht="15" x14ac:dyDescent="0.25">
      <c r="A370" s="94"/>
      <c r="B370" s="135"/>
      <c r="C370" s="266" t="s">
        <v>132</v>
      </c>
      <c r="D370" s="266"/>
      <c r="E370" s="266"/>
      <c r="F370" s="266"/>
      <c r="G370" s="266"/>
      <c r="H370" s="266"/>
      <c r="I370" s="266"/>
      <c r="J370" s="266"/>
      <c r="K370" s="266"/>
      <c r="L370" s="266"/>
      <c r="M370" s="266"/>
      <c r="N370" s="273"/>
      <c r="AH370" s="13"/>
      <c r="AI370" s="20"/>
      <c r="AJ370" s="20"/>
      <c r="AN370" s="20"/>
      <c r="AO370" s="20"/>
      <c r="AQ370" s="20"/>
      <c r="AS370" s="139"/>
      <c r="AT370" s="2" t="s">
        <v>132</v>
      </c>
      <c r="AV370" s="190"/>
      <c r="AW370" s="189"/>
      <c r="AX370" s="189"/>
      <c r="AY370" s="189"/>
      <c r="AZ370" s="189"/>
      <c r="BA370" s="189"/>
      <c r="BB370" s="190"/>
      <c r="BC370" s="189"/>
    </row>
    <row r="371" spans="1:55" customFormat="1" ht="15" x14ac:dyDescent="0.25">
      <c r="A371" s="94"/>
      <c r="B371" s="135"/>
      <c r="C371" s="272" t="s">
        <v>96</v>
      </c>
      <c r="D371" s="272"/>
      <c r="E371" s="272"/>
      <c r="F371" s="67"/>
      <c r="G371" s="68"/>
      <c r="H371" s="68"/>
      <c r="I371" s="68"/>
      <c r="J371" s="70"/>
      <c r="K371" s="68"/>
      <c r="L371" s="98">
        <v>3067.79</v>
      </c>
      <c r="M371" s="90"/>
      <c r="N371" s="99">
        <v>20462.16</v>
      </c>
      <c r="AH371" s="13"/>
      <c r="AI371" s="20"/>
      <c r="AJ371" s="20"/>
      <c r="AN371" s="20" t="s">
        <v>96</v>
      </c>
      <c r="AO371" s="20"/>
      <c r="AQ371" s="20"/>
      <c r="AS371" s="139"/>
      <c r="AV371" s="190"/>
      <c r="AW371" s="189"/>
      <c r="AX371" s="189"/>
      <c r="AY371" s="189"/>
      <c r="AZ371" s="189"/>
      <c r="BA371" s="189"/>
      <c r="BB371" s="190"/>
      <c r="BC371" s="189"/>
    </row>
    <row r="372" spans="1:55" customFormat="1" ht="34.5" x14ac:dyDescent="0.25">
      <c r="A372" s="66" t="s">
        <v>168</v>
      </c>
      <c r="B372" s="133" t="s">
        <v>131</v>
      </c>
      <c r="C372" s="272" t="s">
        <v>129</v>
      </c>
      <c r="D372" s="272"/>
      <c r="E372" s="272"/>
      <c r="F372" s="67" t="s">
        <v>130</v>
      </c>
      <c r="G372" s="68"/>
      <c r="H372" s="68"/>
      <c r="I372" s="97">
        <v>50</v>
      </c>
      <c r="J372" s="95">
        <v>231.11</v>
      </c>
      <c r="K372" s="68"/>
      <c r="L372" s="98">
        <v>11555.5</v>
      </c>
      <c r="M372" s="69">
        <v>6.67</v>
      </c>
      <c r="N372" s="99">
        <v>77075.19</v>
      </c>
      <c r="AH372" s="13"/>
      <c r="AI372" s="20"/>
      <c r="AJ372" s="20" t="s">
        <v>129</v>
      </c>
      <c r="AN372" s="20"/>
      <c r="AO372" s="20"/>
      <c r="AQ372" s="20"/>
      <c r="AS372" s="139"/>
      <c r="AV372" s="190"/>
      <c r="AW372" s="189"/>
      <c r="AX372" s="189"/>
      <c r="AY372" s="189"/>
      <c r="AZ372" s="189"/>
      <c r="BA372" s="189"/>
      <c r="BB372" s="190"/>
      <c r="BC372" s="189"/>
    </row>
    <row r="373" spans="1:55" customFormat="1" ht="15" x14ac:dyDescent="0.25">
      <c r="A373" s="94"/>
      <c r="B373" s="135"/>
      <c r="C373" s="266" t="s">
        <v>128</v>
      </c>
      <c r="D373" s="266"/>
      <c r="E373" s="266"/>
      <c r="F373" s="266"/>
      <c r="G373" s="266"/>
      <c r="H373" s="266"/>
      <c r="I373" s="266"/>
      <c r="J373" s="266"/>
      <c r="K373" s="266"/>
      <c r="L373" s="266"/>
      <c r="M373" s="266"/>
      <c r="N373" s="273"/>
      <c r="AH373" s="13"/>
      <c r="AI373" s="20"/>
      <c r="AJ373" s="20"/>
      <c r="AN373" s="20"/>
      <c r="AO373" s="20"/>
      <c r="AQ373" s="20"/>
      <c r="AS373" s="139"/>
      <c r="AT373" s="2" t="s">
        <v>128</v>
      </c>
      <c r="AV373" s="190"/>
      <c r="AW373" s="189"/>
      <c r="AX373" s="189"/>
      <c r="AY373" s="189"/>
      <c r="AZ373" s="189"/>
      <c r="BA373" s="189"/>
      <c r="BB373" s="190"/>
      <c r="BC373" s="189"/>
    </row>
    <row r="374" spans="1:55" customFormat="1" ht="15" x14ac:dyDescent="0.25">
      <c r="A374" s="94"/>
      <c r="B374" s="135"/>
      <c r="C374" s="272" t="s">
        <v>96</v>
      </c>
      <c r="D374" s="272"/>
      <c r="E374" s="272"/>
      <c r="F374" s="67"/>
      <c r="G374" s="68"/>
      <c r="H374" s="68"/>
      <c r="I374" s="68"/>
      <c r="J374" s="70"/>
      <c r="K374" s="68"/>
      <c r="L374" s="98">
        <v>11555.5</v>
      </c>
      <c r="M374" s="90"/>
      <c r="N374" s="99">
        <v>77075.19</v>
      </c>
      <c r="AH374" s="13"/>
      <c r="AI374" s="20"/>
      <c r="AJ374" s="20"/>
      <c r="AN374" s="20" t="s">
        <v>96</v>
      </c>
      <c r="AO374" s="20"/>
      <c r="AQ374" s="20"/>
      <c r="AS374" s="139"/>
      <c r="AV374" s="190"/>
      <c r="AW374" s="189"/>
      <c r="AX374" s="189"/>
      <c r="AY374" s="189"/>
      <c r="AZ374" s="189"/>
      <c r="BA374" s="189"/>
      <c r="BB374" s="190"/>
      <c r="BC374" s="189"/>
    </row>
    <row r="375" spans="1:55" customFormat="1" ht="15" x14ac:dyDescent="0.25">
      <c r="A375" s="276" t="s">
        <v>127</v>
      </c>
      <c r="B375" s="277"/>
      <c r="C375" s="277"/>
      <c r="D375" s="277"/>
      <c r="E375" s="277"/>
      <c r="F375" s="277"/>
      <c r="G375" s="277"/>
      <c r="H375" s="277"/>
      <c r="I375" s="277"/>
      <c r="J375" s="277"/>
      <c r="K375" s="277"/>
      <c r="L375" s="277"/>
      <c r="M375" s="277"/>
      <c r="N375" s="278"/>
      <c r="AH375" s="13"/>
      <c r="AI375" s="20" t="s">
        <v>127</v>
      </c>
      <c r="AJ375" s="20"/>
      <c r="AN375" s="20"/>
      <c r="AO375" s="20"/>
      <c r="AQ375" s="20"/>
      <c r="AS375" s="139"/>
      <c r="AV375" s="190"/>
      <c r="AW375" s="189"/>
      <c r="AX375" s="189"/>
      <c r="AY375" s="189"/>
      <c r="AZ375" s="189"/>
      <c r="BA375" s="189"/>
      <c r="BB375" s="190"/>
      <c r="BC375" s="189"/>
    </row>
    <row r="376" spans="1:55" customFormat="1" ht="23.25" x14ac:dyDescent="0.25">
      <c r="A376" s="66" t="s">
        <v>167</v>
      </c>
      <c r="B376" s="133" t="s">
        <v>352</v>
      </c>
      <c r="C376" s="272" t="s">
        <v>351</v>
      </c>
      <c r="D376" s="272"/>
      <c r="E376" s="272"/>
      <c r="F376" s="67" t="s">
        <v>126</v>
      </c>
      <c r="G376" s="68"/>
      <c r="H376" s="68"/>
      <c r="I376" s="191">
        <v>9.7999999999999997E-3</v>
      </c>
      <c r="J376" s="70"/>
      <c r="K376" s="68"/>
      <c r="L376" s="70"/>
      <c r="M376" s="68"/>
      <c r="N376" s="71"/>
      <c r="AH376" s="13"/>
      <c r="AI376" s="20"/>
      <c r="AJ376" s="20" t="s">
        <v>351</v>
      </c>
      <c r="AN376" s="20"/>
      <c r="AO376" s="20"/>
      <c r="AQ376" s="20"/>
      <c r="AS376" s="139"/>
      <c r="AV376" s="190"/>
      <c r="AW376" s="189"/>
      <c r="AX376" s="189"/>
      <c r="AY376" s="189"/>
      <c r="AZ376" s="189"/>
      <c r="BA376" s="189"/>
      <c r="BB376" s="190"/>
      <c r="BC376" s="189"/>
    </row>
    <row r="377" spans="1:55" customFormat="1" ht="15" x14ac:dyDescent="0.25">
      <c r="A377" s="72"/>
      <c r="B377" s="73" t="s">
        <v>120</v>
      </c>
      <c r="C377" s="266" t="s">
        <v>119</v>
      </c>
      <c r="D377" s="266"/>
      <c r="E377" s="266"/>
      <c r="F377" s="74"/>
      <c r="G377" s="75"/>
      <c r="H377" s="75"/>
      <c r="I377" s="75"/>
      <c r="J377" s="76">
        <v>94.97</v>
      </c>
      <c r="K377" s="75"/>
      <c r="L377" s="76">
        <v>0.93</v>
      </c>
      <c r="M377" s="78">
        <v>11.44</v>
      </c>
      <c r="N377" s="77">
        <v>10.64</v>
      </c>
      <c r="AH377" s="13"/>
      <c r="AI377" s="20"/>
      <c r="AJ377" s="20"/>
      <c r="AK377" s="2" t="s">
        <v>119</v>
      </c>
      <c r="AN377" s="20"/>
      <c r="AO377" s="20"/>
      <c r="AQ377" s="20"/>
      <c r="AS377" s="139"/>
      <c r="AV377" s="190"/>
      <c r="AW377" s="189"/>
      <c r="AX377" s="189"/>
      <c r="AY377" s="189"/>
      <c r="AZ377" s="189"/>
      <c r="BA377" s="189"/>
      <c r="BB377" s="190"/>
      <c r="BC377" s="189"/>
    </row>
    <row r="378" spans="1:55" customFormat="1" ht="15" x14ac:dyDescent="0.25">
      <c r="A378" s="72"/>
      <c r="B378" s="73" t="s">
        <v>118</v>
      </c>
      <c r="C378" s="266" t="s">
        <v>117</v>
      </c>
      <c r="D378" s="266"/>
      <c r="E378" s="266"/>
      <c r="F378" s="74"/>
      <c r="G378" s="75"/>
      <c r="H378" s="75"/>
      <c r="I378" s="75"/>
      <c r="J378" s="76">
        <v>13.37</v>
      </c>
      <c r="K378" s="75"/>
      <c r="L378" s="76">
        <v>0.13</v>
      </c>
      <c r="M378" s="78">
        <v>30.13</v>
      </c>
      <c r="N378" s="77">
        <v>3.92</v>
      </c>
      <c r="AH378" s="13"/>
      <c r="AI378" s="20"/>
      <c r="AJ378" s="20"/>
      <c r="AK378" s="2" t="s">
        <v>117</v>
      </c>
      <c r="AN378" s="20"/>
      <c r="AO378" s="20"/>
      <c r="AQ378" s="20"/>
      <c r="AS378" s="139"/>
      <c r="AV378" s="190"/>
      <c r="AW378" s="189"/>
      <c r="AX378" s="189"/>
      <c r="AY378" s="189"/>
      <c r="AZ378" s="189"/>
      <c r="BA378" s="189"/>
      <c r="BB378" s="190"/>
      <c r="BC378" s="189"/>
    </row>
    <row r="379" spans="1:55" customFormat="1" ht="15" x14ac:dyDescent="0.25">
      <c r="A379" s="86"/>
      <c r="B379" s="73"/>
      <c r="C379" s="266" t="s">
        <v>111</v>
      </c>
      <c r="D379" s="266"/>
      <c r="E379" s="266"/>
      <c r="F379" s="74" t="s">
        <v>112</v>
      </c>
      <c r="G379" s="78">
        <v>0.99</v>
      </c>
      <c r="H379" s="75"/>
      <c r="I379" s="193">
        <v>9.7020000000000006E-3</v>
      </c>
      <c r="J379" s="84"/>
      <c r="K379" s="75"/>
      <c r="L379" s="84"/>
      <c r="M379" s="75"/>
      <c r="N379" s="85"/>
      <c r="AH379" s="13"/>
      <c r="AI379" s="20"/>
      <c r="AJ379" s="20"/>
      <c r="AL379" s="2" t="s">
        <v>111</v>
      </c>
      <c r="AN379" s="20"/>
      <c r="AO379" s="20"/>
      <c r="AQ379" s="20"/>
      <c r="AS379" s="139"/>
      <c r="AV379" s="190"/>
      <c r="AW379" s="189"/>
      <c r="AX379" s="189"/>
      <c r="AY379" s="189"/>
      <c r="AZ379" s="189"/>
      <c r="BA379" s="189"/>
      <c r="BB379" s="190"/>
      <c r="BC379" s="189"/>
    </row>
    <row r="380" spans="1:55" customFormat="1" ht="15" x14ac:dyDescent="0.25">
      <c r="A380" s="72"/>
      <c r="B380" s="73"/>
      <c r="C380" s="275" t="s">
        <v>110</v>
      </c>
      <c r="D380" s="275"/>
      <c r="E380" s="275"/>
      <c r="F380" s="89"/>
      <c r="G380" s="90"/>
      <c r="H380" s="90"/>
      <c r="I380" s="90"/>
      <c r="J380" s="91">
        <v>94.97</v>
      </c>
      <c r="K380" s="90"/>
      <c r="L380" s="91">
        <v>0.93</v>
      </c>
      <c r="M380" s="90"/>
      <c r="N380" s="92">
        <v>10.64</v>
      </c>
      <c r="AH380" s="13"/>
      <c r="AI380" s="20"/>
      <c r="AJ380" s="20"/>
      <c r="AM380" s="2" t="s">
        <v>110</v>
      </c>
      <c r="AN380" s="20"/>
      <c r="AO380" s="20"/>
      <c r="AQ380" s="20"/>
      <c r="AS380" s="139"/>
      <c r="AV380" s="190"/>
      <c r="AW380" s="189"/>
      <c r="AX380" s="189"/>
      <c r="AY380" s="189"/>
      <c r="AZ380" s="189"/>
      <c r="BA380" s="189"/>
      <c r="BB380" s="190"/>
      <c r="BC380" s="189"/>
    </row>
    <row r="381" spans="1:55" customFormat="1" ht="15" x14ac:dyDescent="0.25">
      <c r="A381" s="86"/>
      <c r="B381" s="73"/>
      <c r="C381" s="266" t="s">
        <v>109</v>
      </c>
      <c r="D381" s="266"/>
      <c r="E381" s="266"/>
      <c r="F381" s="74"/>
      <c r="G381" s="75"/>
      <c r="H381" s="75"/>
      <c r="I381" s="75"/>
      <c r="J381" s="84"/>
      <c r="K381" s="75"/>
      <c r="L381" s="76">
        <v>0.13</v>
      </c>
      <c r="M381" s="75"/>
      <c r="N381" s="77">
        <v>3.92</v>
      </c>
      <c r="AH381" s="13"/>
      <c r="AI381" s="20"/>
      <c r="AJ381" s="20"/>
      <c r="AL381" s="2" t="s">
        <v>109</v>
      </c>
      <c r="AN381" s="20"/>
      <c r="AO381" s="20"/>
      <c r="AQ381" s="20"/>
      <c r="AS381" s="139"/>
      <c r="AV381" s="190"/>
      <c r="AW381" s="189"/>
      <c r="AX381" s="189"/>
      <c r="AY381" s="189"/>
      <c r="AZ381" s="189"/>
      <c r="BA381" s="189"/>
      <c r="BB381" s="190"/>
      <c r="BC381" s="189"/>
    </row>
    <row r="382" spans="1:55" customFormat="1" ht="34.5" x14ac:dyDescent="0.25">
      <c r="A382" s="86"/>
      <c r="B382" s="73" t="s">
        <v>108</v>
      </c>
      <c r="C382" s="266" t="s">
        <v>107</v>
      </c>
      <c r="D382" s="266"/>
      <c r="E382" s="266"/>
      <c r="F382" s="74" t="s">
        <v>105</v>
      </c>
      <c r="G382" s="93">
        <v>89</v>
      </c>
      <c r="H382" s="87">
        <v>0.9</v>
      </c>
      <c r="I382" s="87">
        <v>80.099999999999994</v>
      </c>
      <c r="J382" s="84"/>
      <c r="K382" s="75"/>
      <c r="L382" s="76">
        <v>0.1</v>
      </c>
      <c r="M382" s="75"/>
      <c r="N382" s="77">
        <v>3.14</v>
      </c>
      <c r="AH382" s="13"/>
      <c r="AI382" s="20"/>
      <c r="AJ382" s="20"/>
      <c r="AL382" s="2" t="s">
        <v>107</v>
      </c>
      <c r="AN382" s="20"/>
      <c r="AO382" s="20"/>
      <c r="AQ382" s="20"/>
      <c r="AS382" s="139"/>
      <c r="AV382" s="190"/>
      <c r="AW382" s="189"/>
      <c r="AX382" s="189"/>
      <c r="AY382" s="189"/>
      <c r="AZ382" s="189"/>
      <c r="BA382" s="189"/>
      <c r="BB382" s="190"/>
      <c r="BC382" s="189"/>
    </row>
    <row r="383" spans="1:55" customFormat="1" ht="34.5" x14ac:dyDescent="0.25">
      <c r="A383" s="86"/>
      <c r="B383" s="73" t="s">
        <v>106</v>
      </c>
      <c r="C383" s="266" t="s">
        <v>104</v>
      </c>
      <c r="D383" s="266"/>
      <c r="E383" s="266"/>
      <c r="F383" s="74" t="s">
        <v>105</v>
      </c>
      <c r="G383" s="93">
        <v>41</v>
      </c>
      <c r="H383" s="78">
        <v>0.85</v>
      </c>
      <c r="I383" s="78">
        <v>34.85</v>
      </c>
      <c r="J383" s="84"/>
      <c r="K383" s="75"/>
      <c r="L383" s="76">
        <v>0.05</v>
      </c>
      <c r="M383" s="75"/>
      <c r="N383" s="77">
        <v>1.37</v>
      </c>
      <c r="AH383" s="13"/>
      <c r="AI383" s="20"/>
      <c r="AJ383" s="20"/>
      <c r="AL383" s="2" t="s">
        <v>104</v>
      </c>
      <c r="AN383" s="20"/>
      <c r="AO383" s="20"/>
      <c r="AQ383" s="20"/>
      <c r="AS383" s="139"/>
      <c r="AV383" s="190"/>
      <c r="AW383" s="189"/>
      <c r="AX383" s="189"/>
      <c r="AY383" s="189"/>
      <c r="AZ383" s="189"/>
      <c r="BA383" s="189"/>
      <c r="BB383" s="190"/>
      <c r="BC383" s="189"/>
    </row>
    <row r="384" spans="1:55" customFormat="1" ht="15" x14ac:dyDescent="0.25">
      <c r="A384" s="94"/>
      <c r="B384" s="135"/>
      <c r="C384" s="272" t="s">
        <v>96</v>
      </c>
      <c r="D384" s="272"/>
      <c r="E384" s="272"/>
      <c r="F384" s="67"/>
      <c r="G384" s="68"/>
      <c r="H384" s="68"/>
      <c r="I384" s="68"/>
      <c r="J384" s="70"/>
      <c r="K384" s="68"/>
      <c r="L384" s="95">
        <v>1.08</v>
      </c>
      <c r="M384" s="90"/>
      <c r="N384" s="96">
        <v>15.15</v>
      </c>
      <c r="AH384" s="13"/>
      <c r="AI384" s="20"/>
      <c r="AJ384" s="20"/>
      <c r="AN384" s="20" t="s">
        <v>96</v>
      </c>
      <c r="AO384" s="20"/>
      <c r="AQ384" s="20"/>
      <c r="AS384" s="139"/>
      <c r="AV384" s="190"/>
      <c r="AW384" s="189"/>
      <c r="AX384" s="189"/>
      <c r="AY384" s="189"/>
      <c r="AZ384" s="189"/>
      <c r="BA384" s="189"/>
      <c r="BB384" s="190"/>
      <c r="BC384" s="189"/>
    </row>
    <row r="385" spans="1:55" customFormat="1" ht="15" x14ac:dyDescent="0.25">
      <c r="A385" s="66" t="s">
        <v>164</v>
      </c>
      <c r="B385" s="133" t="s">
        <v>125</v>
      </c>
      <c r="C385" s="272" t="s">
        <v>123</v>
      </c>
      <c r="D385" s="272"/>
      <c r="E385" s="272"/>
      <c r="F385" s="67" t="s">
        <v>124</v>
      </c>
      <c r="G385" s="68"/>
      <c r="H385" s="68"/>
      <c r="I385" s="184">
        <v>5.0000000000000001E-3</v>
      </c>
      <c r="J385" s="70"/>
      <c r="K385" s="68"/>
      <c r="L385" s="70"/>
      <c r="M385" s="68"/>
      <c r="N385" s="71"/>
      <c r="AH385" s="13"/>
      <c r="AI385" s="20"/>
      <c r="AJ385" s="20" t="s">
        <v>123</v>
      </c>
      <c r="AN385" s="20"/>
      <c r="AO385" s="20"/>
      <c r="AQ385" s="20"/>
      <c r="AS385" s="139"/>
      <c r="AV385" s="190"/>
      <c r="AW385" s="189"/>
      <c r="AX385" s="189"/>
      <c r="AY385" s="189"/>
      <c r="AZ385" s="189"/>
      <c r="BA385" s="189"/>
      <c r="BB385" s="190"/>
      <c r="BC385" s="189"/>
    </row>
    <row r="386" spans="1:55" customFormat="1" ht="15" x14ac:dyDescent="0.25">
      <c r="A386" s="72"/>
      <c r="B386" s="73" t="s">
        <v>122</v>
      </c>
      <c r="C386" s="266" t="s">
        <v>121</v>
      </c>
      <c r="D386" s="266"/>
      <c r="E386" s="266"/>
      <c r="F386" s="74"/>
      <c r="G386" s="75"/>
      <c r="H386" s="75"/>
      <c r="I386" s="75"/>
      <c r="J386" s="183">
        <v>2335.11</v>
      </c>
      <c r="K386" s="75"/>
      <c r="L386" s="76">
        <v>11.68</v>
      </c>
      <c r="M386" s="78">
        <v>30.13</v>
      </c>
      <c r="N386" s="77">
        <v>351.92</v>
      </c>
      <c r="AH386" s="13"/>
      <c r="AI386" s="20"/>
      <c r="AJ386" s="20"/>
      <c r="AK386" s="2" t="s">
        <v>121</v>
      </c>
      <c r="AN386" s="20"/>
      <c r="AO386" s="20"/>
      <c r="AQ386" s="20"/>
      <c r="AS386" s="139"/>
      <c r="AV386" s="190"/>
      <c r="AW386" s="189"/>
      <c r="AX386" s="189"/>
      <c r="AY386" s="189"/>
      <c r="AZ386" s="189"/>
      <c r="BA386" s="189"/>
      <c r="BB386" s="190"/>
      <c r="BC386" s="189"/>
    </row>
    <row r="387" spans="1:55" customFormat="1" ht="15" x14ac:dyDescent="0.25">
      <c r="A387" s="72"/>
      <c r="B387" s="73" t="s">
        <v>120</v>
      </c>
      <c r="C387" s="266" t="s">
        <v>119</v>
      </c>
      <c r="D387" s="266"/>
      <c r="E387" s="266"/>
      <c r="F387" s="74"/>
      <c r="G387" s="75"/>
      <c r="H387" s="75"/>
      <c r="I387" s="75"/>
      <c r="J387" s="76">
        <v>8.9499999999999993</v>
      </c>
      <c r="K387" s="75"/>
      <c r="L387" s="76">
        <v>0.04</v>
      </c>
      <c r="M387" s="78">
        <v>11.44</v>
      </c>
      <c r="N387" s="77">
        <v>0.46</v>
      </c>
      <c r="AH387" s="13"/>
      <c r="AI387" s="20"/>
      <c r="AJ387" s="20"/>
      <c r="AK387" s="2" t="s">
        <v>119</v>
      </c>
      <c r="AN387" s="20"/>
      <c r="AO387" s="20"/>
      <c r="AQ387" s="20"/>
      <c r="AS387" s="139"/>
      <c r="AV387" s="190"/>
      <c r="AW387" s="189"/>
      <c r="AX387" s="189"/>
      <c r="AY387" s="189"/>
      <c r="AZ387" s="189"/>
      <c r="BA387" s="189"/>
      <c r="BB387" s="190"/>
      <c r="BC387" s="189"/>
    </row>
    <row r="388" spans="1:55" customFormat="1" ht="15" x14ac:dyDescent="0.25">
      <c r="A388" s="72"/>
      <c r="B388" s="73" t="s">
        <v>118</v>
      </c>
      <c r="C388" s="266" t="s">
        <v>117</v>
      </c>
      <c r="D388" s="266"/>
      <c r="E388" s="266"/>
      <c r="F388" s="74"/>
      <c r="G388" s="75"/>
      <c r="H388" s="75"/>
      <c r="I388" s="75"/>
      <c r="J388" s="76">
        <v>1.1599999999999999</v>
      </c>
      <c r="K388" s="75"/>
      <c r="L388" s="76">
        <v>0.01</v>
      </c>
      <c r="M388" s="78">
        <v>30.13</v>
      </c>
      <c r="N388" s="77">
        <v>0.3</v>
      </c>
      <c r="AH388" s="13"/>
      <c r="AI388" s="20"/>
      <c r="AJ388" s="20"/>
      <c r="AK388" s="2" t="s">
        <v>117</v>
      </c>
      <c r="AN388" s="20"/>
      <c r="AO388" s="20"/>
      <c r="AQ388" s="20"/>
      <c r="AS388" s="139"/>
      <c r="AV388" s="190"/>
      <c r="AW388" s="189"/>
      <c r="AX388" s="189"/>
      <c r="AY388" s="189"/>
      <c r="AZ388" s="189"/>
      <c r="BA388" s="189"/>
      <c r="BB388" s="190"/>
      <c r="BC388" s="189"/>
    </row>
    <row r="389" spans="1:55" customFormat="1" ht="15" x14ac:dyDescent="0.25">
      <c r="A389" s="79" t="s">
        <v>116</v>
      </c>
      <c r="B389" s="80" t="s">
        <v>115</v>
      </c>
      <c r="C389" s="274" t="s">
        <v>114</v>
      </c>
      <c r="D389" s="274"/>
      <c r="E389" s="274"/>
      <c r="F389" s="81" t="s">
        <v>102</v>
      </c>
      <c r="G389" s="82">
        <v>101</v>
      </c>
      <c r="H389" s="83"/>
      <c r="I389" s="185">
        <v>0.505</v>
      </c>
      <c r="J389" s="84"/>
      <c r="K389" s="75"/>
      <c r="L389" s="84"/>
      <c r="M389" s="75"/>
      <c r="N389" s="85"/>
      <c r="AH389" s="13"/>
      <c r="AI389" s="20"/>
      <c r="AJ389" s="20"/>
      <c r="AN389" s="20"/>
      <c r="AO389" s="20"/>
      <c r="AQ389" s="20"/>
      <c r="AS389" s="139" t="s">
        <v>114</v>
      </c>
      <c r="AV389" s="190"/>
      <c r="AW389" s="189"/>
      <c r="AX389" s="189"/>
      <c r="AY389" s="189"/>
      <c r="AZ389" s="189"/>
      <c r="BA389" s="189"/>
      <c r="BB389" s="190"/>
      <c r="BC389" s="189"/>
    </row>
    <row r="390" spans="1:55" customFormat="1" ht="15" x14ac:dyDescent="0.25">
      <c r="A390" s="86"/>
      <c r="B390" s="73"/>
      <c r="C390" s="266" t="s">
        <v>113</v>
      </c>
      <c r="D390" s="266"/>
      <c r="E390" s="266"/>
      <c r="F390" s="74" t="s">
        <v>112</v>
      </c>
      <c r="G390" s="93">
        <v>281</v>
      </c>
      <c r="H390" s="75"/>
      <c r="I390" s="88">
        <v>1.405</v>
      </c>
      <c r="J390" s="84"/>
      <c r="K390" s="75"/>
      <c r="L390" s="84"/>
      <c r="M390" s="75"/>
      <c r="N390" s="85"/>
      <c r="AH390" s="13"/>
      <c r="AI390" s="20"/>
      <c r="AJ390" s="20"/>
      <c r="AL390" s="2" t="s">
        <v>113</v>
      </c>
      <c r="AN390" s="20"/>
      <c r="AO390" s="20"/>
      <c r="AQ390" s="20"/>
      <c r="AS390" s="139"/>
      <c r="AV390" s="190"/>
      <c r="AW390" s="189"/>
      <c r="AX390" s="189"/>
      <c r="AY390" s="189"/>
      <c r="AZ390" s="189"/>
      <c r="BA390" s="189"/>
      <c r="BB390" s="190"/>
      <c r="BC390" s="189"/>
    </row>
    <row r="391" spans="1:55" customFormat="1" ht="15" x14ac:dyDescent="0.25">
      <c r="A391" s="86"/>
      <c r="B391" s="73"/>
      <c r="C391" s="266" t="s">
        <v>111</v>
      </c>
      <c r="D391" s="266"/>
      <c r="E391" s="266"/>
      <c r="F391" s="74" t="s">
        <v>112</v>
      </c>
      <c r="G391" s="87">
        <v>0.1</v>
      </c>
      <c r="H391" s="75"/>
      <c r="I391" s="192">
        <v>5.0000000000000001E-4</v>
      </c>
      <c r="J391" s="84"/>
      <c r="K391" s="75"/>
      <c r="L391" s="84"/>
      <c r="M391" s="75"/>
      <c r="N391" s="85"/>
      <c r="AH391" s="13"/>
      <c r="AI391" s="20"/>
      <c r="AJ391" s="20"/>
      <c r="AL391" s="2" t="s">
        <v>111</v>
      </c>
      <c r="AN391" s="20"/>
      <c r="AO391" s="20"/>
      <c r="AQ391" s="20"/>
      <c r="AS391" s="139"/>
      <c r="AV391" s="190"/>
      <c r="AW391" s="189"/>
      <c r="AX391" s="189"/>
      <c r="AY391" s="189"/>
      <c r="AZ391" s="189"/>
      <c r="BA391" s="189"/>
      <c r="BB391" s="190"/>
      <c r="BC391" s="189"/>
    </row>
    <row r="392" spans="1:55" customFormat="1" ht="15" x14ac:dyDescent="0.25">
      <c r="A392" s="72"/>
      <c r="B392" s="73"/>
      <c r="C392" s="275" t="s">
        <v>110</v>
      </c>
      <c r="D392" s="275"/>
      <c r="E392" s="275"/>
      <c r="F392" s="89"/>
      <c r="G392" s="90"/>
      <c r="H392" s="90"/>
      <c r="I392" s="90"/>
      <c r="J392" s="181">
        <v>2344.06</v>
      </c>
      <c r="K392" s="90"/>
      <c r="L392" s="91">
        <v>11.72</v>
      </c>
      <c r="M392" s="90"/>
      <c r="N392" s="92">
        <v>352.38</v>
      </c>
      <c r="AH392" s="13"/>
      <c r="AI392" s="20"/>
      <c r="AJ392" s="20"/>
      <c r="AM392" s="2" t="s">
        <v>110</v>
      </c>
      <c r="AN392" s="20"/>
      <c r="AO392" s="20"/>
      <c r="AQ392" s="20"/>
      <c r="AS392" s="139"/>
      <c r="AV392" s="190"/>
      <c r="AW392" s="189"/>
      <c r="AX392" s="189"/>
      <c r="AY392" s="189"/>
      <c r="AZ392" s="189"/>
      <c r="BA392" s="189"/>
      <c r="BB392" s="190"/>
      <c r="BC392" s="189"/>
    </row>
    <row r="393" spans="1:55" customFormat="1" ht="15" x14ac:dyDescent="0.25">
      <c r="A393" s="86"/>
      <c r="B393" s="73"/>
      <c r="C393" s="266" t="s">
        <v>109</v>
      </c>
      <c r="D393" s="266"/>
      <c r="E393" s="266"/>
      <c r="F393" s="74"/>
      <c r="G393" s="75"/>
      <c r="H393" s="75"/>
      <c r="I393" s="75"/>
      <c r="J393" s="84"/>
      <c r="K393" s="75"/>
      <c r="L393" s="76">
        <v>11.69</v>
      </c>
      <c r="M393" s="75"/>
      <c r="N393" s="77">
        <v>352.22</v>
      </c>
      <c r="AH393" s="13"/>
      <c r="AI393" s="20"/>
      <c r="AJ393" s="20"/>
      <c r="AL393" s="2" t="s">
        <v>109</v>
      </c>
      <c r="AN393" s="20"/>
      <c r="AO393" s="20"/>
      <c r="AQ393" s="20"/>
      <c r="AS393" s="139"/>
      <c r="AV393" s="190"/>
      <c r="AW393" s="189"/>
      <c r="AX393" s="189"/>
      <c r="AY393" s="189"/>
      <c r="AZ393" s="189"/>
      <c r="BA393" s="189"/>
      <c r="BB393" s="190"/>
      <c r="BC393" s="189"/>
    </row>
    <row r="394" spans="1:55" customFormat="1" ht="34.5" x14ac:dyDescent="0.25">
      <c r="A394" s="86"/>
      <c r="B394" s="73" t="s">
        <v>108</v>
      </c>
      <c r="C394" s="266" t="s">
        <v>107</v>
      </c>
      <c r="D394" s="266"/>
      <c r="E394" s="266"/>
      <c r="F394" s="74" t="s">
        <v>105</v>
      </c>
      <c r="G394" s="93">
        <v>89</v>
      </c>
      <c r="H394" s="87">
        <v>0.9</v>
      </c>
      <c r="I394" s="87">
        <v>80.099999999999994</v>
      </c>
      <c r="J394" s="84"/>
      <c r="K394" s="75"/>
      <c r="L394" s="76">
        <v>9.36</v>
      </c>
      <c r="M394" s="75"/>
      <c r="N394" s="77">
        <v>282.13</v>
      </c>
      <c r="AH394" s="13"/>
      <c r="AI394" s="20"/>
      <c r="AJ394" s="20"/>
      <c r="AL394" s="2" t="s">
        <v>107</v>
      </c>
      <c r="AN394" s="20"/>
      <c r="AO394" s="20"/>
      <c r="AQ394" s="20"/>
      <c r="AS394" s="139"/>
      <c r="AV394" s="190"/>
      <c r="AW394" s="189"/>
      <c r="AX394" s="189"/>
      <c r="AY394" s="189"/>
      <c r="AZ394" s="189"/>
      <c r="BA394" s="189"/>
      <c r="BB394" s="190"/>
      <c r="BC394" s="189"/>
    </row>
    <row r="395" spans="1:55" customFormat="1" ht="34.5" x14ac:dyDescent="0.25">
      <c r="A395" s="86"/>
      <c r="B395" s="73" t="s">
        <v>106</v>
      </c>
      <c r="C395" s="266" t="s">
        <v>104</v>
      </c>
      <c r="D395" s="266"/>
      <c r="E395" s="266"/>
      <c r="F395" s="74" t="s">
        <v>105</v>
      </c>
      <c r="G395" s="93">
        <v>41</v>
      </c>
      <c r="H395" s="78">
        <v>0.85</v>
      </c>
      <c r="I395" s="78">
        <v>34.85</v>
      </c>
      <c r="J395" s="84"/>
      <c r="K395" s="75"/>
      <c r="L395" s="76">
        <v>4.07</v>
      </c>
      <c r="M395" s="75"/>
      <c r="N395" s="77">
        <v>122.75</v>
      </c>
      <c r="AH395" s="13"/>
      <c r="AI395" s="20"/>
      <c r="AJ395" s="20"/>
      <c r="AL395" s="2" t="s">
        <v>104</v>
      </c>
      <c r="AN395" s="20"/>
      <c r="AO395" s="20"/>
      <c r="AQ395" s="20"/>
      <c r="AS395" s="139"/>
      <c r="AV395" s="190"/>
      <c r="AW395" s="189"/>
      <c r="AX395" s="189"/>
      <c r="AY395" s="189"/>
      <c r="AZ395" s="189"/>
      <c r="BA395" s="189"/>
      <c r="BB395" s="190"/>
      <c r="BC395" s="189"/>
    </row>
    <row r="396" spans="1:55" customFormat="1" ht="15" x14ac:dyDescent="0.25">
      <c r="A396" s="94"/>
      <c r="B396" s="135"/>
      <c r="C396" s="272" t="s">
        <v>96</v>
      </c>
      <c r="D396" s="272"/>
      <c r="E396" s="272"/>
      <c r="F396" s="67"/>
      <c r="G396" s="68"/>
      <c r="H396" s="68"/>
      <c r="I396" s="68"/>
      <c r="J396" s="70"/>
      <c r="K396" s="68"/>
      <c r="L396" s="95">
        <v>25.15</v>
      </c>
      <c r="M396" s="90"/>
      <c r="N396" s="96">
        <v>757.26</v>
      </c>
      <c r="AH396" s="13"/>
      <c r="AI396" s="20"/>
      <c r="AJ396" s="20"/>
      <c r="AN396" s="20" t="s">
        <v>96</v>
      </c>
      <c r="AO396" s="20"/>
      <c r="AQ396" s="20"/>
      <c r="AS396" s="139"/>
      <c r="AV396" s="190"/>
      <c r="AW396" s="189"/>
      <c r="AX396" s="189"/>
      <c r="AY396" s="189"/>
      <c r="AZ396" s="189"/>
      <c r="BA396" s="189"/>
      <c r="BB396" s="190"/>
      <c r="BC396" s="189"/>
    </row>
    <row r="397" spans="1:55" customFormat="1" ht="15" x14ac:dyDescent="0.25">
      <c r="A397" s="66" t="s">
        <v>163</v>
      </c>
      <c r="B397" s="133" t="s">
        <v>103</v>
      </c>
      <c r="C397" s="272" t="s">
        <v>101</v>
      </c>
      <c r="D397" s="272"/>
      <c r="E397" s="272"/>
      <c r="F397" s="67" t="s">
        <v>102</v>
      </c>
      <c r="G397" s="68"/>
      <c r="H397" s="68"/>
      <c r="I397" s="184">
        <v>0.505</v>
      </c>
      <c r="J397" s="95">
        <v>203.4</v>
      </c>
      <c r="K397" s="68"/>
      <c r="L397" s="95">
        <v>102.72</v>
      </c>
      <c r="M397" s="69">
        <v>6.67</v>
      </c>
      <c r="N397" s="96">
        <v>685.14</v>
      </c>
      <c r="AH397" s="13"/>
      <c r="AI397" s="20"/>
      <c r="AJ397" s="20" t="s">
        <v>101</v>
      </c>
      <c r="AN397" s="20"/>
      <c r="AO397" s="20"/>
      <c r="AQ397" s="20"/>
      <c r="AS397" s="139"/>
      <c r="AV397" s="190"/>
      <c r="AW397" s="189"/>
      <c r="AX397" s="189"/>
      <c r="AY397" s="189"/>
      <c r="AZ397" s="189"/>
      <c r="BA397" s="189"/>
      <c r="BB397" s="190"/>
      <c r="BC397" s="189"/>
    </row>
    <row r="398" spans="1:55" customFormat="1" ht="15" x14ac:dyDescent="0.25">
      <c r="A398" s="94"/>
      <c r="B398" s="135"/>
      <c r="C398" s="266" t="s">
        <v>97</v>
      </c>
      <c r="D398" s="266"/>
      <c r="E398" s="266"/>
      <c r="F398" s="266"/>
      <c r="G398" s="266"/>
      <c r="H398" s="266"/>
      <c r="I398" s="266"/>
      <c r="J398" s="266"/>
      <c r="K398" s="266"/>
      <c r="L398" s="266"/>
      <c r="M398" s="266"/>
      <c r="N398" s="273"/>
      <c r="AH398" s="13"/>
      <c r="AI398" s="20"/>
      <c r="AJ398" s="20"/>
      <c r="AN398" s="20"/>
      <c r="AO398" s="20"/>
      <c r="AQ398" s="20"/>
      <c r="AS398" s="139"/>
      <c r="AT398" s="2" t="s">
        <v>97</v>
      </c>
      <c r="AV398" s="190"/>
      <c r="AW398" s="189"/>
      <c r="AX398" s="189"/>
      <c r="AY398" s="189"/>
      <c r="AZ398" s="189"/>
      <c r="BA398" s="189"/>
      <c r="BB398" s="190"/>
      <c r="BC398" s="189"/>
    </row>
    <row r="399" spans="1:55" customFormat="1" ht="15" x14ac:dyDescent="0.25">
      <c r="A399" s="94"/>
      <c r="B399" s="135"/>
      <c r="C399" s="272" t="s">
        <v>96</v>
      </c>
      <c r="D399" s="272"/>
      <c r="E399" s="272"/>
      <c r="F399" s="67"/>
      <c r="G399" s="68"/>
      <c r="H399" s="68"/>
      <c r="I399" s="68"/>
      <c r="J399" s="70"/>
      <c r="K399" s="68"/>
      <c r="L399" s="95">
        <v>102.72</v>
      </c>
      <c r="M399" s="90"/>
      <c r="N399" s="96">
        <v>685.14</v>
      </c>
      <c r="AH399" s="13"/>
      <c r="AI399" s="20"/>
      <c r="AJ399" s="20"/>
      <c r="AN399" s="20" t="s">
        <v>96</v>
      </c>
      <c r="AO399" s="20"/>
      <c r="AQ399" s="20"/>
      <c r="AS399" s="139"/>
      <c r="AV399" s="190"/>
      <c r="AW399" s="189"/>
      <c r="AX399" s="189"/>
      <c r="AY399" s="189"/>
      <c r="AZ399" s="189"/>
      <c r="BA399" s="189"/>
      <c r="BB399" s="190"/>
      <c r="BC399" s="189"/>
    </row>
    <row r="400" spans="1:55" customFormat="1" ht="23.25" x14ac:dyDescent="0.25">
      <c r="A400" s="66" t="s">
        <v>160</v>
      </c>
      <c r="B400" s="133" t="s">
        <v>350</v>
      </c>
      <c r="C400" s="272" t="s">
        <v>349</v>
      </c>
      <c r="D400" s="272"/>
      <c r="E400" s="272"/>
      <c r="F400" s="67" t="s">
        <v>124</v>
      </c>
      <c r="G400" s="68"/>
      <c r="H400" s="68"/>
      <c r="I400" s="191">
        <v>1.8E-3</v>
      </c>
      <c r="J400" s="70"/>
      <c r="K400" s="68"/>
      <c r="L400" s="70"/>
      <c r="M400" s="68"/>
      <c r="N400" s="71"/>
      <c r="AH400" s="13"/>
      <c r="AI400" s="20"/>
      <c r="AJ400" s="20" t="s">
        <v>349</v>
      </c>
      <c r="AN400" s="20"/>
      <c r="AO400" s="20"/>
      <c r="AQ400" s="20"/>
      <c r="AS400" s="139"/>
      <c r="AV400" s="190"/>
      <c r="AW400" s="189"/>
      <c r="AX400" s="189"/>
      <c r="AY400" s="189"/>
      <c r="AZ400" s="189"/>
      <c r="BA400" s="189"/>
      <c r="BB400" s="190"/>
      <c r="BC400" s="189"/>
    </row>
    <row r="401" spans="1:55" customFormat="1" ht="15" x14ac:dyDescent="0.25">
      <c r="A401" s="72"/>
      <c r="B401" s="73" t="s">
        <v>122</v>
      </c>
      <c r="C401" s="266" t="s">
        <v>121</v>
      </c>
      <c r="D401" s="266"/>
      <c r="E401" s="266"/>
      <c r="F401" s="74"/>
      <c r="G401" s="75"/>
      <c r="H401" s="75"/>
      <c r="I401" s="75"/>
      <c r="J401" s="76">
        <v>173.23</v>
      </c>
      <c r="K401" s="75"/>
      <c r="L401" s="76">
        <v>0.31</v>
      </c>
      <c r="M401" s="78">
        <v>30.13</v>
      </c>
      <c r="N401" s="77">
        <v>9.34</v>
      </c>
      <c r="AH401" s="13"/>
      <c r="AI401" s="20"/>
      <c r="AJ401" s="20"/>
      <c r="AK401" s="2" t="s">
        <v>121</v>
      </c>
      <c r="AN401" s="20"/>
      <c r="AO401" s="20"/>
      <c r="AQ401" s="20"/>
      <c r="AS401" s="139"/>
      <c r="AV401" s="190"/>
      <c r="AW401" s="189"/>
      <c r="AX401" s="189"/>
      <c r="AY401" s="189"/>
      <c r="AZ401" s="189"/>
      <c r="BA401" s="189"/>
      <c r="BB401" s="190"/>
      <c r="BC401" s="189"/>
    </row>
    <row r="402" spans="1:55" customFormat="1" ht="15" x14ac:dyDescent="0.25">
      <c r="A402" s="72"/>
      <c r="B402" s="73" t="s">
        <v>120</v>
      </c>
      <c r="C402" s="266" t="s">
        <v>119</v>
      </c>
      <c r="D402" s="266"/>
      <c r="E402" s="266"/>
      <c r="F402" s="74"/>
      <c r="G402" s="75"/>
      <c r="H402" s="75"/>
      <c r="I402" s="75"/>
      <c r="J402" s="183">
        <v>5268.76</v>
      </c>
      <c r="K402" s="75"/>
      <c r="L402" s="76">
        <v>9.48</v>
      </c>
      <c r="M402" s="78">
        <v>11.44</v>
      </c>
      <c r="N402" s="77">
        <v>108.45</v>
      </c>
      <c r="AH402" s="13"/>
      <c r="AI402" s="20"/>
      <c r="AJ402" s="20"/>
      <c r="AK402" s="2" t="s">
        <v>119</v>
      </c>
      <c r="AN402" s="20"/>
      <c r="AO402" s="20"/>
      <c r="AQ402" s="20"/>
      <c r="AS402" s="139"/>
      <c r="AV402" s="190"/>
      <c r="AW402" s="189"/>
      <c r="AX402" s="189"/>
      <c r="AY402" s="189"/>
      <c r="AZ402" s="189"/>
      <c r="BA402" s="189"/>
      <c r="BB402" s="190"/>
      <c r="BC402" s="189"/>
    </row>
    <row r="403" spans="1:55" customFormat="1" ht="15" x14ac:dyDescent="0.25">
      <c r="A403" s="72"/>
      <c r="B403" s="73" t="s">
        <v>118</v>
      </c>
      <c r="C403" s="266" t="s">
        <v>117</v>
      </c>
      <c r="D403" s="266"/>
      <c r="E403" s="266"/>
      <c r="F403" s="74"/>
      <c r="G403" s="75"/>
      <c r="H403" s="75"/>
      <c r="I403" s="75"/>
      <c r="J403" s="76">
        <v>267.67</v>
      </c>
      <c r="K403" s="75"/>
      <c r="L403" s="76">
        <v>0.48</v>
      </c>
      <c r="M403" s="78">
        <v>30.13</v>
      </c>
      <c r="N403" s="77">
        <v>14.46</v>
      </c>
      <c r="AH403" s="13"/>
      <c r="AI403" s="20"/>
      <c r="AJ403" s="20"/>
      <c r="AK403" s="2" t="s">
        <v>117</v>
      </c>
      <c r="AN403" s="20"/>
      <c r="AO403" s="20"/>
      <c r="AQ403" s="20"/>
      <c r="AS403" s="139"/>
      <c r="AV403" s="190"/>
      <c r="AW403" s="189"/>
      <c r="AX403" s="189"/>
      <c r="AY403" s="189"/>
      <c r="AZ403" s="189"/>
      <c r="BA403" s="189"/>
      <c r="BB403" s="190"/>
      <c r="BC403" s="189"/>
    </row>
    <row r="404" spans="1:55" customFormat="1" ht="15" x14ac:dyDescent="0.25">
      <c r="A404" s="72"/>
      <c r="B404" s="73" t="s">
        <v>155</v>
      </c>
      <c r="C404" s="266" t="s">
        <v>154</v>
      </c>
      <c r="D404" s="266"/>
      <c r="E404" s="266"/>
      <c r="F404" s="74"/>
      <c r="G404" s="75"/>
      <c r="H404" s="75"/>
      <c r="I404" s="75"/>
      <c r="J404" s="76">
        <v>17.079999999999998</v>
      </c>
      <c r="K404" s="75"/>
      <c r="L404" s="76">
        <v>0.03</v>
      </c>
      <c r="M404" s="78">
        <v>6.67</v>
      </c>
      <c r="N404" s="77">
        <v>0.2</v>
      </c>
      <c r="AH404" s="13"/>
      <c r="AI404" s="20"/>
      <c r="AJ404" s="20"/>
      <c r="AK404" s="2" t="s">
        <v>154</v>
      </c>
      <c r="AN404" s="20"/>
      <c r="AO404" s="20"/>
      <c r="AQ404" s="20"/>
      <c r="AS404" s="139"/>
      <c r="AV404" s="190"/>
      <c r="AW404" s="189"/>
      <c r="AX404" s="189"/>
      <c r="AY404" s="189"/>
      <c r="AZ404" s="189"/>
      <c r="BA404" s="189"/>
      <c r="BB404" s="190"/>
      <c r="BC404" s="189"/>
    </row>
    <row r="405" spans="1:55" customFormat="1" ht="15" x14ac:dyDescent="0.25">
      <c r="A405" s="79" t="s">
        <v>187</v>
      </c>
      <c r="B405" s="80" t="s">
        <v>348</v>
      </c>
      <c r="C405" s="274" t="s">
        <v>347</v>
      </c>
      <c r="D405" s="274"/>
      <c r="E405" s="274"/>
      <c r="F405" s="81" t="s">
        <v>102</v>
      </c>
      <c r="G405" s="82">
        <v>0</v>
      </c>
      <c r="H405" s="83"/>
      <c r="I405" s="82">
        <v>0</v>
      </c>
      <c r="J405" s="84"/>
      <c r="K405" s="75"/>
      <c r="L405" s="84"/>
      <c r="M405" s="75"/>
      <c r="N405" s="85"/>
      <c r="AH405" s="13"/>
      <c r="AI405" s="20"/>
      <c r="AJ405" s="20"/>
      <c r="AN405" s="20"/>
      <c r="AO405" s="20"/>
      <c r="AQ405" s="20"/>
      <c r="AS405" s="139" t="s">
        <v>347</v>
      </c>
      <c r="AV405" s="190"/>
      <c r="AW405" s="189"/>
      <c r="AX405" s="189"/>
      <c r="AY405" s="189"/>
      <c r="AZ405" s="189"/>
      <c r="BA405" s="189"/>
      <c r="BB405" s="190"/>
      <c r="BC405" s="189"/>
    </row>
    <row r="406" spans="1:55" customFormat="1" ht="15" x14ac:dyDescent="0.25">
      <c r="A406" s="86"/>
      <c r="B406" s="73"/>
      <c r="C406" s="266" t="s">
        <v>113</v>
      </c>
      <c r="D406" s="266"/>
      <c r="E406" s="266"/>
      <c r="F406" s="74" t="s">
        <v>112</v>
      </c>
      <c r="G406" s="87">
        <v>21.6</v>
      </c>
      <c r="H406" s="75"/>
      <c r="I406" s="182">
        <v>3.8879999999999998E-2</v>
      </c>
      <c r="J406" s="84"/>
      <c r="K406" s="75"/>
      <c r="L406" s="84"/>
      <c r="M406" s="75"/>
      <c r="N406" s="85"/>
      <c r="AH406" s="13"/>
      <c r="AI406" s="20"/>
      <c r="AJ406" s="20"/>
      <c r="AL406" s="2" t="s">
        <v>113</v>
      </c>
      <c r="AN406" s="20"/>
      <c r="AO406" s="20"/>
      <c r="AQ406" s="20"/>
      <c r="AS406" s="139"/>
      <c r="AV406" s="190"/>
      <c r="AW406" s="189"/>
      <c r="AX406" s="189"/>
      <c r="AY406" s="189"/>
      <c r="AZ406" s="189"/>
      <c r="BA406" s="189"/>
      <c r="BB406" s="190"/>
      <c r="BC406" s="189"/>
    </row>
    <row r="407" spans="1:55" customFormat="1" ht="15" x14ac:dyDescent="0.25">
      <c r="A407" s="86"/>
      <c r="B407" s="73"/>
      <c r="C407" s="266" t="s">
        <v>111</v>
      </c>
      <c r="D407" s="266"/>
      <c r="E407" s="266"/>
      <c r="F407" s="74" t="s">
        <v>112</v>
      </c>
      <c r="G407" s="87">
        <v>20.6</v>
      </c>
      <c r="H407" s="75"/>
      <c r="I407" s="182">
        <v>3.7080000000000002E-2</v>
      </c>
      <c r="J407" s="84"/>
      <c r="K407" s="75"/>
      <c r="L407" s="84"/>
      <c r="M407" s="75"/>
      <c r="N407" s="85"/>
      <c r="AH407" s="13"/>
      <c r="AI407" s="20"/>
      <c r="AJ407" s="20"/>
      <c r="AL407" s="2" t="s">
        <v>111</v>
      </c>
      <c r="AN407" s="20"/>
      <c r="AO407" s="20"/>
      <c r="AQ407" s="20"/>
      <c r="AS407" s="139"/>
      <c r="AV407" s="190"/>
      <c r="AW407" s="189"/>
      <c r="AX407" s="189"/>
      <c r="AY407" s="189"/>
      <c r="AZ407" s="189"/>
      <c r="BA407" s="189"/>
      <c r="BB407" s="190"/>
      <c r="BC407" s="189"/>
    </row>
    <row r="408" spans="1:55" customFormat="1" ht="15" x14ac:dyDescent="0.25">
      <c r="A408" s="72"/>
      <c r="B408" s="73"/>
      <c r="C408" s="275" t="s">
        <v>110</v>
      </c>
      <c r="D408" s="275"/>
      <c r="E408" s="275"/>
      <c r="F408" s="89"/>
      <c r="G408" s="90"/>
      <c r="H408" s="90"/>
      <c r="I408" s="90"/>
      <c r="J408" s="181">
        <v>5459.07</v>
      </c>
      <c r="K408" s="90"/>
      <c r="L408" s="91">
        <v>9.82</v>
      </c>
      <c r="M408" s="90"/>
      <c r="N408" s="92">
        <v>117.99</v>
      </c>
      <c r="AH408" s="13"/>
      <c r="AI408" s="20"/>
      <c r="AJ408" s="20"/>
      <c r="AM408" s="2" t="s">
        <v>110</v>
      </c>
      <c r="AN408" s="20"/>
      <c r="AO408" s="20"/>
      <c r="AQ408" s="20"/>
      <c r="AS408" s="139"/>
      <c r="AV408" s="190"/>
      <c r="AW408" s="189"/>
      <c r="AX408" s="189"/>
      <c r="AY408" s="189"/>
      <c r="AZ408" s="189"/>
      <c r="BA408" s="189"/>
      <c r="BB408" s="190"/>
      <c r="BC408" s="189"/>
    </row>
    <row r="409" spans="1:55" customFormat="1" ht="15" x14ac:dyDescent="0.25">
      <c r="A409" s="86"/>
      <c r="B409" s="73"/>
      <c r="C409" s="266" t="s">
        <v>109</v>
      </c>
      <c r="D409" s="266"/>
      <c r="E409" s="266"/>
      <c r="F409" s="74"/>
      <c r="G409" s="75"/>
      <c r="H409" s="75"/>
      <c r="I409" s="75"/>
      <c r="J409" s="84"/>
      <c r="K409" s="75"/>
      <c r="L409" s="76">
        <v>0.79</v>
      </c>
      <c r="M409" s="75"/>
      <c r="N409" s="77">
        <v>23.8</v>
      </c>
      <c r="AH409" s="13"/>
      <c r="AI409" s="20"/>
      <c r="AJ409" s="20"/>
      <c r="AL409" s="2" t="s">
        <v>109</v>
      </c>
      <c r="AN409" s="20"/>
      <c r="AO409" s="20"/>
      <c r="AQ409" s="20"/>
      <c r="AS409" s="139"/>
      <c r="AV409" s="190"/>
      <c r="AW409" s="189"/>
      <c r="AX409" s="189"/>
      <c r="AY409" s="189"/>
      <c r="AZ409" s="189"/>
      <c r="BA409" s="189"/>
      <c r="BB409" s="190"/>
      <c r="BC409" s="189"/>
    </row>
    <row r="410" spans="1:55" customFormat="1" ht="22.5" x14ac:dyDescent="0.25">
      <c r="A410" s="86"/>
      <c r="B410" s="73" t="s">
        <v>151</v>
      </c>
      <c r="C410" s="266" t="s">
        <v>150</v>
      </c>
      <c r="D410" s="266"/>
      <c r="E410" s="266"/>
      <c r="F410" s="74" t="s">
        <v>105</v>
      </c>
      <c r="G410" s="93">
        <v>147</v>
      </c>
      <c r="H410" s="87">
        <v>0.9</v>
      </c>
      <c r="I410" s="87">
        <v>132.30000000000001</v>
      </c>
      <c r="J410" s="84"/>
      <c r="K410" s="75"/>
      <c r="L410" s="76">
        <v>1.05</v>
      </c>
      <c r="M410" s="75"/>
      <c r="N410" s="77">
        <v>31.49</v>
      </c>
      <c r="AH410" s="13"/>
      <c r="AI410" s="20"/>
      <c r="AJ410" s="20"/>
      <c r="AL410" s="2" t="s">
        <v>150</v>
      </c>
      <c r="AN410" s="20"/>
      <c r="AO410" s="20"/>
      <c r="AQ410" s="20"/>
      <c r="AS410" s="139"/>
      <c r="AV410" s="190"/>
      <c r="AW410" s="189"/>
      <c r="AX410" s="189"/>
      <c r="AY410" s="189"/>
      <c r="AZ410" s="189"/>
      <c r="BA410" s="189"/>
      <c r="BB410" s="190"/>
      <c r="BC410" s="189"/>
    </row>
    <row r="411" spans="1:55" customFormat="1" ht="22.5" x14ac:dyDescent="0.25">
      <c r="A411" s="86"/>
      <c r="B411" s="73" t="s">
        <v>149</v>
      </c>
      <c r="C411" s="266" t="s">
        <v>148</v>
      </c>
      <c r="D411" s="266"/>
      <c r="E411" s="266"/>
      <c r="F411" s="74" t="s">
        <v>105</v>
      </c>
      <c r="G411" s="93">
        <v>134</v>
      </c>
      <c r="H411" s="78">
        <v>0.85</v>
      </c>
      <c r="I411" s="87">
        <v>113.9</v>
      </c>
      <c r="J411" s="84"/>
      <c r="K411" s="75"/>
      <c r="L411" s="76">
        <v>0.9</v>
      </c>
      <c r="M411" s="75"/>
      <c r="N411" s="77">
        <v>27.11</v>
      </c>
      <c r="AH411" s="13"/>
      <c r="AI411" s="20"/>
      <c r="AJ411" s="20"/>
      <c r="AL411" s="2" t="s">
        <v>148</v>
      </c>
      <c r="AN411" s="20"/>
      <c r="AO411" s="20"/>
      <c r="AQ411" s="20"/>
      <c r="AS411" s="139"/>
      <c r="AV411" s="190"/>
      <c r="AW411" s="189"/>
      <c r="AX411" s="189"/>
      <c r="AY411" s="189"/>
      <c r="AZ411" s="189"/>
      <c r="BA411" s="189"/>
      <c r="BB411" s="190"/>
      <c r="BC411" s="189"/>
    </row>
    <row r="412" spans="1:55" customFormat="1" ht="15" x14ac:dyDescent="0.25">
      <c r="A412" s="94"/>
      <c r="B412" s="135"/>
      <c r="C412" s="272" t="s">
        <v>96</v>
      </c>
      <c r="D412" s="272"/>
      <c r="E412" s="272"/>
      <c r="F412" s="67"/>
      <c r="G412" s="68"/>
      <c r="H412" s="68"/>
      <c r="I412" s="68"/>
      <c r="J412" s="70"/>
      <c r="K412" s="68"/>
      <c r="L412" s="95">
        <v>11.77</v>
      </c>
      <c r="M412" s="90"/>
      <c r="N412" s="96">
        <v>176.59</v>
      </c>
      <c r="AH412" s="13"/>
      <c r="AI412" s="20"/>
      <c r="AJ412" s="20"/>
      <c r="AN412" s="20" t="s">
        <v>96</v>
      </c>
      <c r="AO412" s="20"/>
      <c r="AQ412" s="20"/>
      <c r="AS412" s="139"/>
      <c r="AV412" s="190"/>
      <c r="AW412" s="189"/>
      <c r="AX412" s="189"/>
      <c r="AY412" s="189"/>
      <c r="AZ412" s="189"/>
      <c r="BA412" s="189"/>
      <c r="BB412" s="190"/>
      <c r="BC412" s="189"/>
    </row>
    <row r="413" spans="1:55" customFormat="1" ht="15" x14ac:dyDescent="0.25">
      <c r="A413" s="66" t="s">
        <v>413</v>
      </c>
      <c r="B413" s="133" t="s">
        <v>100</v>
      </c>
      <c r="C413" s="272" t="s">
        <v>98</v>
      </c>
      <c r="D413" s="272"/>
      <c r="E413" s="272"/>
      <c r="F413" s="67" t="s">
        <v>99</v>
      </c>
      <c r="G413" s="68"/>
      <c r="H413" s="68"/>
      <c r="I413" s="97">
        <v>270</v>
      </c>
      <c r="J413" s="95">
        <v>2.58</v>
      </c>
      <c r="K413" s="68"/>
      <c r="L413" s="95">
        <v>696.6</v>
      </c>
      <c r="M413" s="69">
        <v>6.67</v>
      </c>
      <c r="N413" s="99">
        <v>4646.32</v>
      </c>
      <c r="AH413" s="13"/>
      <c r="AI413" s="20"/>
      <c r="AJ413" s="20" t="s">
        <v>98</v>
      </c>
      <c r="AN413" s="20"/>
      <c r="AO413" s="20"/>
      <c r="AQ413" s="20"/>
      <c r="AS413" s="139"/>
      <c r="AV413" s="190"/>
      <c r="AW413" s="189"/>
      <c r="AX413" s="189"/>
      <c r="AY413" s="189"/>
      <c r="AZ413" s="189"/>
      <c r="BA413" s="189"/>
      <c r="BB413" s="190"/>
      <c r="BC413" s="189"/>
    </row>
    <row r="414" spans="1:55" customFormat="1" ht="15" x14ac:dyDescent="0.25">
      <c r="A414" s="94"/>
      <c r="B414" s="135"/>
      <c r="C414" s="266" t="s">
        <v>97</v>
      </c>
      <c r="D414" s="266"/>
      <c r="E414" s="266"/>
      <c r="F414" s="266"/>
      <c r="G414" s="266"/>
      <c r="H414" s="266"/>
      <c r="I414" s="266"/>
      <c r="J414" s="266"/>
      <c r="K414" s="266"/>
      <c r="L414" s="266"/>
      <c r="M414" s="266"/>
      <c r="N414" s="273"/>
      <c r="AH414" s="13"/>
      <c r="AI414" s="20"/>
      <c r="AJ414" s="20"/>
      <c r="AN414" s="20"/>
      <c r="AO414" s="20"/>
      <c r="AQ414" s="20"/>
      <c r="AS414" s="139"/>
      <c r="AT414" s="2" t="s">
        <v>97</v>
      </c>
      <c r="AV414" s="190"/>
      <c r="AW414" s="189"/>
      <c r="AX414" s="189"/>
      <c r="AY414" s="189"/>
      <c r="AZ414" s="189"/>
      <c r="BA414" s="189"/>
      <c r="BB414" s="190"/>
      <c r="BC414" s="189"/>
    </row>
    <row r="415" spans="1:55" customFormat="1" ht="15" x14ac:dyDescent="0.25">
      <c r="A415" s="46"/>
      <c r="B415" s="134"/>
      <c r="C415" s="266" t="s">
        <v>346</v>
      </c>
      <c r="D415" s="266"/>
      <c r="E415" s="266"/>
      <c r="F415" s="266"/>
      <c r="G415" s="266"/>
      <c r="H415" s="266"/>
      <c r="I415" s="266"/>
      <c r="J415" s="266"/>
      <c r="K415" s="266"/>
      <c r="L415" s="266"/>
      <c r="M415" s="266"/>
      <c r="N415" s="273"/>
      <c r="AH415" s="13"/>
      <c r="AI415" s="20"/>
      <c r="AJ415" s="20"/>
      <c r="AN415" s="20"/>
      <c r="AO415" s="20"/>
      <c r="AQ415" s="20"/>
      <c r="AR415" s="2" t="s">
        <v>346</v>
      </c>
      <c r="AS415" s="139"/>
      <c r="AV415" s="190"/>
      <c r="AW415" s="189"/>
      <c r="AX415" s="189"/>
      <c r="AY415" s="189"/>
      <c r="AZ415" s="189"/>
      <c r="BA415" s="189"/>
      <c r="BB415" s="190"/>
      <c r="BC415" s="189"/>
    </row>
    <row r="416" spans="1:55" customFormat="1" ht="15" x14ac:dyDescent="0.25">
      <c r="A416" s="94"/>
      <c r="B416" s="135"/>
      <c r="C416" s="272" t="s">
        <v>96</v>
      </c>
      <c r="D416" s="272"/>
      <c r="E416" s="272"/>
      <c r="F416" s="67"/>
      <c r="G416" s="68"/>
      <c r="H416" s="68"/>
      <c r="I416" s="68"/>
      <c r="J416" s="70"/>
      <c r="K416" s="68"/>
      <c r="L416" s="95">
        <v>696.6</v>
      </c>
      <c r="M416" s="90"/>
      <c r="N416" s="99">
        <v>4646.32</v>
      </c>
      <c r="AH416" s="13"/>
      <c r="AI416" s="20"/>
      <c r="AJ416" s="20"/>
      <c r="AN416" s="20" t="s">
        <v>96</v>
      </c>
      <c r="AO416" s="20"/>
      <c r="AQ416" s="20"/>
      <c r="AS416" s="139"/>
      <c r="AV416" s="190"/>
      <c r="AW416" s="189"/>
      <c r="AX416" s="189"/>
      <c r="AY416" s="189"/>
      <c r="AZ416" s="189"/>
      <c r="BA416" s="189"/>
      <c r="BB416" s="190"/>
      <c r="BC416" s="189"/>
    </row>
    <row r="417" spans="1:55" customFormat="1" ht="0" hidden="1" customHeight="1" x14ac:dyDescent="0.25">
      <c r="A417" s="100"/>
      <c r="B417" s="101"/>
      <c r="C417" s="101"/>
      <c r="D417" s="101"/>
      <c r="E417" s="101"/>
      <c r="F417" s="102"/>
      <c r="G417" s="102"/>
      <c r="H417" s="102"/>
      <c r="I417" s="102"/>
      <c r="J417" s="103"/>
      <c r="K417" s="102"/>
      <c r="L417" s="103"/>
      <c r="M417" s="75"/>
      <c r="N417" s="103"/>
      <c r="AH417" s="13"/>
      <c r="AI417" s="20"/>
      <c r="AJ417" s="20"/>
      <c r="AN417" s="20"/>
      <c r="AO417" s="20"/>
      <c r="AQ417" s="20"/>
      <c r="AS417" s="139"/>
      <c r="AV417" s="190"/>
      <c r="AW417" s="189"/>
      <c r="AX417" s="189"/>
      <c r="AY417" s="189"/>
      <c r="AZ417" s="189"/>
      <c r="BA417" s="189"/>
      <c r="BB417" s="190"/>
      <c r="BC417" s="189"/>
    </row>
    <row r="418" spans="1:55" customFormat="1" ht="15" x14ac:dyDescent="0.25">
      <c r="A418" s="106"/>
      <c r="B418" s="107"/>
      <c r="C418" s="272" t="s">
        <v>95</v>
      </c>
      <c r="D418" s="272"/>
      <c r="E418" s="272"/>
      <c r="F418" s="272"/>
      <c r="G418" s="272"/>
      <c r="H418" s="272"/>
      <c r="I418" s="272"/>
      <c r="J418" s="272"/>
      <c r="K418" s="272"/>
      <c r="L418" s="108"/>
      <c r="M418" s="109"/>
      <c r="N418" s="110"/>
      <c r="AH418" s="13"/>
      <c r="AI418" s="20"/>
      <c r="AJ418" s="20"/>
      <c r="AN418" s="20"/>
      <c r="AO418" s="20" t="s">
        <v>95</v>
      </c>
      <c r="AQ418" s="20"/>
      <c r="AS418" s="139"/>
      <c r="AV418" s="190"/>
      <c r="AW418" s="189"/>
      <c r="AX418" s="189"/>
      <c r="AY418" s="189"/>
      <c r="AZ418" s="189"/>
      <c r="BA418" s="189"/>
      <c r="BB418" s="190"/>
      <c r="BC418" s="189"/>
    </row>
    <row r="419" spans="1:55" customFormat="1" ht="15" x14ac:dyDescent="0.25">
      <c r="A419" s="111"/>
      <c r="B419" s="73"/>
      <c r="C419" s="266" t="s">
        <v>86</v>
      </c>
      <c r="D419" s="266"/>
      <c r="E419" s="266"/>
      <c r="F419" s="266"/>
      <c r="G419" s="266"/>
      <c r="H419" s="266"/>
      <c r="I419" s="266"/>
      <c r="J419" s="266"/>
      <c r="K419" s="266"/>
      <c r="L419" s="112">
        <v>144050.4</v>
      </c>
      <c r="M419" s="113"/>
      <c r="N419" s="114">
        <v>1105724</v>
      </c>
      <c r="AH419" s="13"/>
      <c r="AI419" s="20"/>
      <c r="AJ419" s="20"/>
      <c r="AN419" s="20"/>
      <c r="AO419" s="20"/>
      <c r="AP419" s="2" t="s">
        <v>86</v>
      </c>
      <c r="AQ419" s="20"/>
      <c r="AS419" s="139"/>
      <c r="AV419" s="190"/>
      <c r="AW419" s="189"/>
      <c r="AX419" s="189"/>
      <c r="AY419" s="189"/>
      <c r="AZ419" s="189"/>
      <c r="BA419" s="189"/>
      <c r="BB419" s="190"/>
      <c r="BC419" s="189"/>
    </row>
    <row r="420" spans="1:55" customFormat="1" ht="15" x14ac:dyDescent="0.25">
      <c r="A420" s="111"/>
      <c r="B420" s="73"/>
      <c r="C420" s="266" t="s">
        <v>85</v>
      </c>
      <c r="D420" s="266"/>
      <c r="E420" s="266"/>
      <c r="F420" s="266"/>
      <c r="G420" s="266"/>
      <c r="H420" s="266"/>
      <c r="I420" s="266"/>
      <c r="J420" s="266"/>
      <c r="K420" s="266"/>
      <c r="L420" s="115"/>
      <c r="M420" s="113"/>
      <c r="N420" s="116"/>
      <c r="AH420" s="13"/>
      <c r="AI420" s="20"/>
      <c r="AJ420" s="20"/>
      <c r="AN420" s="20"/>
      <c r="AO420" s="20"/>
      <c r="AP420" s="2" t="s">
        <v>85</v>
      </c>
      <c r="AQ420" s="20"/>
      <c r="AS420" s="139"/>
      <c r="AV420" s="190"/>
      <c r="AW420" s="189"/>
      <c r="AX420" s="189"/>
      <c r="AY420" s="189"/>
      <c r="AZ420" s="189"/>
      <c r="BA420" s="189"/>
      <c r="BB420" s="190"/>
      <c r="BC420" s="189"/>
    </row>
    <row r="421" spans="1:55" customFormat="1" ht="15" x14ac:dyDescent="0.25">
      <c r="A421" s="111"/>
      <c r="B421" s="73"/>
      <c r="C421" s="266" t="s">
        <v>84</v>
      </c>
      <c r="D421" s="266"/>
      <c r="E421" s="266"/>
      <c r="F421" s="266"/>
      <c r="G421" s="266"/>
      <c r="H421" s="266"/>
      <c r="I421" s="266"/>
      <c r="J421" s="266"/>
      <c r="K421" s="266"/>
      <c r="L421" s="112">
        <v>4306.92</v>
      </c>
      <c r="M421" s="113"/>
      <c r="N421" s="114">
        <v>129767.5</v>
      </c>
      <c r="AH421" s="13"/>
      <c r="AI421" s="20"/>
      <c r="AJ421" s="20"/>
      <c r="AN421" s="20"/>
      <c r="AO421" s="20"/>
      <c r="AP421" s="2" t="s">
        <v>84</v>
      </c>
      <c r="AQ421" s="20"/>
      <c r="AS421" s="139"/>
      <c r="AV421" s="190"/>
      <c r="AW421" s="189"/>
      <c r="AX421" s="189"/>
      <c r="AY421" s="189"/>
      <c r="AZ421" s="189"/>
      <c r="BA421" s="189"/>
      <c r="BB421" s="190"/>
      <c r="BC421" s="189"/>
    </row>
    <row r="422" spans="1:55" customFormat="1" ht="15" x14ac:dyDescent="0.25">
      <c r="A422" s="111"/>
      <c r="B422" s="73"/>
      <c r="C422" s="266" t="s">
        <v>83</v>
      </c>
      <c r="D422" s="266"/>
      <c r="E422" s="266"/>
      <c r="F422" s="266"/>
      <c r="G422" s="266"/>
      <c r="H422" s="266"/>
      <c r="I422" s="266"/>
      <c r="J422" s="266"/>
      <c r="K422" s="266"/>
      <c r="L422" s="112">
        <v>9196.5400000000009</v>
      </c>
      <c r="M422" s="113"/>
      <c r="N422" s="114">
        <v>105208.41</v>
      </c>
      <c r="AH422" s="13"/>
      <c r="AI422" s="20"/>
      <c r="AJ422" s="20"/>
      <c r="AN422" s="20"/>
      <c r="AO422" s="20"/>
      <c r="AP422" s="2" t="s">
        <v>83</v>
      </c>
      <c r="AQ422" s="20"/>
      <c r="AS422" s="139"/>
      <c r="AV422" s="190"/>
      <c r="AW422" s="189"/>
      <c r="AX422" s="189"/>
      <c r="AY422" s="189"/>
      <c r="AZ422" s="189"/>
      <c r="BA422" s="189"/>
      <c r="BB422" s="190"/>
      <c r="BC422" s="189"/>
    </row>
    <row r="423" spans="1:55" customFormat="1" ht="15" x14ac:dyDescent="0.25">
      <c r="A423" s="111"/>
      <c r="B423" s="73"/>
      <c r="C423" s="266" t="s">
        <v>82</v>
      </c>
      <c r="D423" s="266"/>
      <c r="E423" s="266"/>
      <c r="F423" s="266"/>
      <c r="G423" s="266"/>
      <c r="H423" s="266"/>
      <c r="I423" s="266"/>
      <c r="J423" s="266"/>
      <c r="K423" s="266"/>
      <c r="L423" s="117">
        <v>533.59</v>
      </c>
      <c r="M423" s="113"/>
      <c r="N423" s="114">
        <v>16077.06</v>
      </c>
      <c r="AH423" s="13"/>
      <c r="AI423" s="20"/>
      <c r="AJ423" s="20"/>
      <c r="AN423" s="20"/>
      <c r="AO423" s="20"/>
      <c r="AP423" s="2" t="s">
        <v>82</v>
      </c>
      <c r="AQ423" s="20"/>
      <c r="AS423" s="139"/>
      <c r="AV423" s="190"/>
      <c r="AW423" s="189"/>
      <c r="AX423" s="189"/>
      <c r="AY423" s="189"/>
      <c r="AZ423" s="189"/>
      <c r="BA423" s="189"/>
      <c r="BB423" s="190"/>
      <c r="BC423" s="189"/>
    </row>
    <row r="424" spans="1:55" customFormat="1" ht="15" x14ac:dyDescent="0.25">
      <c r="A424" s="111"/>
      <c r="B424" s="73"/>
      <c r="C424" s="266" t="s">
        <v>81</v>
      </c>
      <c r="D424" s="266"/>
      <c r="E424" s="266"/>
      <c r="F424" s="266"/>
      <c r="G424" s="266"/>
      <c r="H424" s="266"/>
      <c r="I424" s="266"/>
      <c r="J424" s="266"/>
      <c r="K424" s="266"/>
      <c r="L424" s="112">
        <v>130546.94</v>
      </c>
      <c r="M424" s="113"/>
      <c r="N424" s="114">
        <v>870748.09</v>
      </c>
      <c r="AH424" s="13"/>
      <c r="AI424" s="20"/>
      <c r="AJ424" s="20"/>
      <c r="AN424" s="20"/>
      <c r="AO424" s="20"/>
      <c r="AP424" s="2" t="s">
        <v>81</v>
      </c>
      <c r="AQ424" s="20"/>
      <c r="AS424" s="139"/>
      <c r="AV424" s="190"/>
      <c r="AW424" s="189"/>
      <c r="AX424" s="189"/>
      <c r="AY424" s="189"/>
      <c r="AZ424" s="189"/>
      <c r="BA424" s="189"/>
      <c r="BB424" s="190"/>
      <c r="BC424" s="189"/>
    </row>
    <row r="425" spans="1:55" customFormat="1" ht="15" x14ac:dyDescent="0.25">
      <c r="A425" s="111"/>
      <c r="B425" s="73"/>
      <c r="C425" s="266" t="s">
        <v>80</v>
      </c>
      <c r="D425" s="266"/>
      <c r="E425" s="266"/>
      <c r="F425" s="266"/>
      <c r="G425" s="266"/>
      <c r="H425" s="266"/>
      <c r="I425" s="266"/>
      <c r="J425" s="266"/>
      <c r="K425" s="266"/>
      <c r="L425" s="112">
        <v>153874.99</v>
      </c>
      <c r="M425" s="113"/>
      <c r="N425" s="114">
        <v>1401738.78</v>
      </c>
      <c r="AH425" s="13"/>
      <c r="AI425" s="20"/>
      <c r="AJ425" s="20"/>
      <c r="AN425" s="20"/>
      <c r="AO425" s="20"/>
      <c r="AP425" s="2" t="s">
        <v>80</v>
      </c>
      <c r="AQ425" s="20"/>
      <c r="AS425" s="139"/>
      <c r="AV425" s="190"/>
      <c r="AW425" s="189"/>
      <c r="AX425" s="189"/>
      <c r="AY425" s="189"/>
      <c r="AZ425" s="189"/>
      <c r="BA425" s="189"/>
      <c r="BB425" s="190"/>
      <c r="BC425" s="189"/>
    </row>
    <row r="426" spans="1:55" customFormat="1" ht="15" x14ac:dyDescent="0.25">
      <c r="A426" s="111"/>
      <c r="B426" s="73"/>
      <c r="C426" s="266" t="s">
        <v>85</v>
      </c>
      <c r="D426" s="266"/>
      <c r="E426" s="266"/>
      <c r="F426" s="266"/>
      <c r="G426" s="266"/>
      <c r="H426" s="266"/>
      <c r="I426" s="266"/>
      <c r="J426" s="266"/>
      <c r="K426" s="266"/>
      <c r="L426" s="115"/>
      <c r="M426" s="113"/>
      <c r="N426" s="116"/>
      <c r="AH426" s="13"/>
      <c r="AI426" s="20"/>
      <c r="AJ426" s="20"/>
      <c r="AN426" s="20"/>
      <c r="AO426" s="20"/>
      <c r="AP426" s="2" t="s">
        <v>85</v>
      </c>
      <c r="AQ426" s="20"/>
      <c r="AS426" s="139"/>
      <c r="AV426" s="190"/>
      <c r="AW426" s="189"/>
      <c r="AX426" s="189"/>
      <c r="AY426" s="189"/>
      <c r="AZ426" s="189"/>
      <c r="BA426" s="189"/>
      <c r="BB426" s="190"/>
      <c r="BC426" s="189"/>
    </row>
    <row r="427" spans="1:55" customFormat="1" ht="15" x14ac:dyDescent="0.25">
      <c r="A427" s="111"/>
      <c r="B427" s="73"/>
      <c r="C427" s="266" t="s">
        <v>94</v>
      </c>
      <c r="D427" s="266"/>
      <c r="E427" s="266"/>
      <c r="F427" s="266"/>
      <c r="G427" s="266"/>
      <c r="H427" s="266"/>
      <c r="I427" s="266"/>
      <c r="J427" s="266"/>
      <c r="K427" s="266"/>
      <c r="L427" s="112">
        <v>4306.92</v>
      </c>
      <c r="M427" s="113"/>
      <c r="N427" s="114">
        <v>129767.5</v>
      </c>
      <c r="AH427" s="13"/>
      <c r="AI427" s="20"/>
      <c r="AJ427" s="20"/>
      <c r="AN427" s="20"/>
      <c r="AO427" s="20"/>
      <c r="AP427" s="2" t="s">
        <v>94</v>
      </c>
      <c r="AQ427" s="20"/>
      <c r="AS427" s="139"/>
      <c r="AV427" s="190"/>
      <c r="AW427" s="189"/>
      <c r="AX427" s="189"/>
      <c r="AY427" s="189"/>
      <c r="AZ427" s="189"/>
      <c r="BA427" s="189"/>
      <c r="BB427" s="190"/>
      <c r="BC427" s="189"/>
    </row>
    <row r="428" spans="1:55" customFormat="1" ht="15" x14ac:dyDescent="0.25">
      <c r="A428" s="111"/>
      <c r="B428" s="73"/>
      <c r="C428" s="266" t="s">
        <v>93</v>
      </c>
      <c r="D428" s="266"/>
      <c r="E428" s="266"/>
      <c r="F428" s="266"/>
      <c r="G428" s="266"/>
      <c r="H428" s="266"/>
      <c r="I428" s="266"/>
      <c r="J428" s="266"/>
      <c r="K428" s="266"/>
      <c r="L428" s="112">
        <v>9196.5400000000009</v>
      </c>
      <c r="M428" s="113"/>
      <c r="N428" s="114">
        <v>105208.41</v>
      </c>
      <c r="AH428" s="13"/>
      <c r="AI428" s="20"/>
      <c r="AJ428" s="20"/>
      <c r="AN428" s="20"/>
      <c r="AO428" s="20"/>
      <c r="AP428" s="2" t="s">
        <v>93</v>
      </c>
      <c r="AQ428" s="20"/>
      <c r="AS428" s="139"/>
      <c r="AV428" s="190"/>
      <c r="AW428" s="189"/>
      <c r="AX428" s="189"/>
      <c r="AY428" s="189"/>
      <c r="AZ428" s="189"/>
      <c r="BA428" s="189"/>
      <c r="BB428" s="190"/>
      <c r="BC428" s="189"/>
    </row>
    <row r="429" spans="1:55" customFormat="1" ht="15" x14ac:dyDescent="0.25">
      <c r="A429" s="111"/>
      <c r="B429" s="73"/>
      <c r="C429" s="266" t="s">
        <v>92</v>
      </c>
      <c r="D429" s="266"/>
      <c r="E429" s="266"/>
      <c r="F429" s="266"/>
      <c r="G429" s="266"/>
      <c r="H429" s="266"/>
      <c r="I429" s="266"/>
      <c r="J429" s="266"/>
      <c r="K429" s="266"/>
      <c r="L429" s="117">
        <v>533.59</v>
      </c>
      <c r="M429" s="113"/>
      <c r="N429" s="114">
        <v>16077.06</v>
      </c>
      <c r="AH429" s="13"/>
      <c r="AI429" s="20"/>
      <c r="AJ429" s="20"/>
      <c r="AN429" s="20"/>
      <c r="AO429" s="20"/>
      <c r="AP429" s="2" t="s">
        <v>92</v>
      </c>
      <c r="AQ429" s="20"/>
      <c r="AS429" s="139"/>
      <c r="AV429" s="190"/>
      <c r="AW429" s="189"/>
      <c r="AX429" s="189"/>
      <c r="AY429" s="189"/>
      <c r="AZ429" s="189"/>
      <c r="BA429" s="189"/>
      <c r="BB429" s="190"/>
      <c r="BC429" s="189"/>
    </row>
    <row r="430" spans="1:55" customFormat="1" ht="15" x14ac:dyDescent="0.25">
      <c r="A430" s="111"/>
      <c r="B430" s="73"/>
      <c r="C430" s="266" t="s">
        <v>91</v>
      </c>
      <c r="D430" s="266"/>
      <c r="E430" s="266"/>
      <c r="F430" s="266"/>
      <c r="G430" s="266"/>
      <c r="H430" s="266"/>
      <c r="I430" s="266"/>
      <c r="J430" s="266"/>
      <c r="K430" s="266"/>
      <c r="L430" s="112">
        <v>130546.94</v>
      </c>
      <c r="M430" s="113"/>
      <c r="N430" s="114">
        <v>870748.09</v>
      </c>
      <c r="AH430" s="13"/>
      <c r="AI430" s="20"/>
      <c r="AJ430" s="20"/>
      <c r="AN430" s="20"/>
      <c r="AO430" s="20"/>
      <c r="AP430" s="2" t="s">
        <v>91</v>
      </c>
      <c r="AQ430" s="20"/>
      <c r="AS430" s="139"/>
      <c r="AV430" s="190"/>
      <c r="AW430" s="189"/>
      <c r="AX430" s="189"/>
      <c r="AY430" s="189"/>
      <c r="AZ430" s="189"/>
      <c r="BA430" s="189"/>
      <c r="BB430" s="190"/>
      <c r="BC430" s="189"/>
    </row>
    <row r="431" spans="1:55" customFormat="1" ht="15" x14ac:dyDescent="0.25">
      <c r="A431" s="111"/>
      <c r="B431" s="73"/>
      <c r="C431" s="266" t="s">
        <v>90</v>
      </c>
      <c r="D431" s="266"/>
      <c r="E431" s="266"/>
      <c r="F431" s="266"/>
      <c r="G431" s="266"/>
      <c r="H431" s="266"/>
      <c r="I431" s="266"/>
      <c r="J431" s="266"/>
      <c r="K431" s="266"/>
      <c r="L431" s="112">
        <v>5593.91</v>
      </c>
      <c r="M431" s="113"/>
      <c r="N431" s="114">
        <v>168544.39</v>
      </c>
      <c r="AH431" s="13"/>
      <c r="AI431" s="20"/>
      <c r="AJ431" s="20"/>
      <c r="AN431" s="20"/>
      <c r="AO431" s="20"/>
      <c r="AP431" s="2" t="s">
        <v>90</v>
      </c>
      <c r="AQ431" s="20"/>
      <c r="AS431" s="139"/>
      <c r="AV431" s="190"/>
      <c r="AW431" s="189"/>
      <c r="AX431" s="189"/>
      <c r="AY431" s="189"/>
      <c r="AZ431" s="189"/>
      <c r="BA431" s="189"/>
      <c r="BB431" s="190"/>
      <c r="BC431" s="189"/>
    </row>
    <row r="432" spans="1:55" customFormat="1" ht="15" x14ac:dyDescent="0.25">
      <c r="A432" s="111"/>
      <c r="B432" s="73"/>
      <c r="C432" s="266" t="s">
        <v>89</v>
      </c>
      <c r="D432" s="266"/>
      <c r="E432" s="266"/>
      <c r="F432" s="266"/>
      <c r="G432" s="266"/>
      <c r="H432" s="266"/>
      <c r="I432" s="266"/>
      <c r="J432" s="266"/>
      <c r="K432" s="266"/>
      <c r="L432" s="112">
        <v>4230.68</v>
      </c>
      <c r="M432" s="113"/>
      <c r="N432" s="114">
        <v>127470.39</v>
      </c>
      <c r="AH432" s="13"/>
      <c r="AI432" s="20"/>
      <c r="AJ432" s="20"/>
      <c r="AN432" s="20"/>
      <c r="AO432" s="20"/>
      <c r="AP432" s="2" t="s">
        <v>89</v>
      </c>
      <c r="AQ432" s="20"/>
      <c r="AS432" s="139"/>
      <c r="AV432" s="190"/>
      <c r="AW432" s="189"/>
      <c r="AX432" s="189"/>
      <c r="AY432" s="189"/>
      <c r="AZ432" s="189"/>
      <c r="BA432" s="189"/>
      <c r="BB432" s="190"/>
      <c r="BC432" s="189"/>
    </row>
    <row r="433" spans="1:57" customFormat="1" ht="15" x14ac:dyDescent="0.25">
      <c r="A433" s="111"/>
      <c r="B433" s="73"/>
      <c r="C433" s="266" t="s">
        <v>70</v>
      </c>
      <c r="D433" s="266"/>
      <c r="E433" s="266"/>
      <c r="F433" s="266"/>
      <c r="G433" s="266"/>
      <c r="H433" s="266"/>
      <c r="I433" s="266"/>
      <c r="J433" s="266"/>
      <c r="K433" s="266"/>
      <c r="L433" s="112">
        <v>4840.51</v>
      </c>
      <c r="M433" s="113"/>
      <c r="N433" s="114">
        <v>145844.56</v>
      </c>
      <c r="AH433" s="13"/>
      <c r="AI433" s="20"/>
      <c r="AJ433" s="20"/>
      <c r="AN433" s="20"/>
      <c r="AO433" s="20"/>
      <c r="AP433" s="2" t="s">
        <v>70</v>
      </c>
      <c r="AQ433" s="20"/>
      <c r="AS433" s="139"/>
      <c r="AV433" s="190"/>
      <c r="AW433" s="189"/>
      <c r="AX433" s="189"/>
      <c r="AY433" s="189"/>
      <c r="AZ433" s="189"/>
      <c r="BA433" s="189"/>
      <c r="BB433" s="190"/>
      <c r="BC433" s="189"/>
    </row>
    <row r="434" spans="1:57" customFormat="1" ht="15" x14ac:dyDescent="0.25">
      <c r="A434" s="111"/>
      <c r="B434" s="73"/>
      <c r="C434" s="266" t="s">
        <v>69</v>
      </c>
      <c r="D434" s="266"/>
      <c r="E434" s="266"/>
      <c r="F434" s="266"/>
      <c r="G434" s="266"/>
      <c r="H434" s="266"/>
      <c r="I434" s="266"/>
      <c r="J434" s="266"/>
      <c r="K434" s="266"/>
      <c r="L434" s="112">
        <v>5593.91</v>
      </c>
      <c r="M434" s="113"/>
      <c r="N434" s="114">
        <v>168544.39</v>
      </c>
      <c r="AH434" s="13"/>
      <c r="AI434" s="20"/>
      <c r="AJ434" s="20"/>
      <c r="AN434" s="20"/>
      <c r="AO434" s="20"/>
      <c r="AP434" s="2" t="s">
        <v>69</v>
      </c>
      <c r="AQ434" s="20"/>
      <c r="AS434" s="139"/>
      <c r="AV434" s="190"/>
      <c r="AW434" s="189"/>
      <c r="AX434" s="189"/>
      <c r="AY434" s="189"/>
      <c r="AZ434" s="189"/>
      <c r="BA434" s="189"/>
      <c r="BB434" s="190"/>
      <c r="BC434" s="189"/>
    </row>
    <row r="435" spans="1:57" customFormat="1" ht="15" x14ac:dyDescent="0.25">
      <c r="A435" s="111"/>
      <c r="B435" s="73"/>
      <c r="C435" s="266" t="s">
        <v>68</v>
      </c>
      <c r="D435" s="266"/>
      <c r="E435" s="266"/>
      <c r="F435" s="266"/>
      <c r="G435" s="266"/>
      <c r="H435" s="266"/>
      <c r="I435" s="266"/>
      <c r="J435" s="266"/>
      <c r="K435" s="266"/>
      <c r="L435" s="112">
        <v>4230.68</v>
      </c>
      <c r="M435" s="113"/>
      <c r="N435" s="114">
        <v>127470.39</v>
      </c>
      <c r="AH435" s="13"/>
      <c r="AI435" s="20"/>
      <c r="AJ435" s="20"/>
      <c r="AN435" s="20"/>
      <c r="AO435" s="20"/>
      <c r="AP435" s="2" t="s">
        <v>68</v>
      </c>
      <c r="AQ435" s="20"/>
      <c r="AS435" s="139"/>
      <c r="AV435" s="190"/>
      <c r="AW435" s="189"/>
      <c r="AX435" s="189"/>
      <c r="AY435" s="189"/>
      <c r="AZ435" s="189"/>
      <c r="BA435" s="189"/>
      <c r="BB435" s="190"/>
      <c r="BC435" s="189"/>
    </row>
    <row r="436" spans="1:57" customFormat="1" ht="15" x14ac:dyDescent="0.25">
      <c r="A436" s="111"/>
      <c r="B436" s="119"/>
      <c r="C436" s="267" t="s">
        <v>88</v>
      </c>
      <c r="D436" s="267"/>
      <c r="E436" s="267"/>
      <c r="F436" s="267"/>
      <c r="G436" s="267"/>
      <c r="H436" s="267"/>
      <c r="I436" s="267"/>
      <c r="J436" s="267"/>
      <c r="K436" s="267"/>
      <c r="L436" s="120">
        <v>153874.99</v>
      </c>
      <c r="M436" s="121"/>
      <c r="N436" s="122">
        <v>1401738.78</v>
      </c>
      <c r="AH436" s="13"/>
      <c r="AI436" s="20"/>
      <c r="AJ436" s="20"/>
      <c r="AN436" s="20"/>
      <c r="AO436" s="20"/>
      <c r="AQ436" s="20" t="s">
        <v>88</v>
      </c>
      <c r="AS436" s="139"/>
      <c r="AV436" s="190"/>
      <c r="AW436" s="189"/>
      <c r="AX436" s="189"/>
      <c r="AY436" s="189"/>
      <c r="AZ436" s="189"/>
      <c r="BA436" s="189"/>
      <c r="BB436" s="190"/>
      <c r="BC436" s="189"/>
    </row>
    <row r="437" spans="1:57" customFormat="1" ht="11.25" hidden="1" customHeight="1" x14ac:dyDescent="0.25"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5"/>
      <c r="M437" s="105"/>
      <c r="N437" s="105"/>
    </row>
    <row r="438" spans="1:57" customFormat="1" ht="15" x14ac:dyDescent="0.25">
      <c r="A438" s="106"/>
      <c r="B438" s="107"/>
      <c r="C438" s="272" t="s">
        <v>87</v>
      </c>
      <c r="D438" s="272"/>
      <c r="E438" s="272"/>
      <c r="F438" s="272"/>
      <c r="G438" s="272"/>
      <c r="H438" s="272"/>
      <c r="I438" s="272"/>
      <c r="J438" s="272"/>
      <c r="K438" s="272"/>
      <c r="L438" s="108"/>
      <c r="M438" s="109"/>
      <c r="N438" s="110"/>
      <c r="BD438" s="20" t="s">
        <v>87</v>
      </c>
    </row>
    <row r="439" spans="1:57" customFormat="1" ht="15" x14ac:dyDescent="0.25">
      <c r="A439" s="111"/>
      <c r="B439" s="73"/>
      <c r="C439" s="266" t="s">
        <v>86</v>
      </c>
      <c r="D439" s="266"/>
      <c r="E439" s="266"/>
      <c r="F439" s="266"/>
      <c r="G439" s="266"/>
      <c r="H439" s="266"/>
      <c r="I439" s="266"/>
      <c r="J439" s="266"/>
      <c r="K439" s="266"/>
      <c r="L439" s="112">
        <v>157020.79</v>
      </c>
      <c r="M439" s="113"/>
      <c r="N439" s="114">
        <v>1300923.55</v>
      </c>
      <c r="BD439" s="20"/>
      <c r="BE439" s="2" t="s">
        <v>86</v>
      </c>
    </row>
    <row r="440" spans="1:57" customFormat="1" ht="15" x14ac:dyDescent="0.25">
      <c r="A440" s="111"/>
      <c r="B440" s="73"/>
      <c r="C440" s="266" t="s">
        <v>85</v>
      </c>
      <c r="D440" s="266"/>
      <c r="E440" s="266"/>
      <c r="F440" s="266"/>
      <c r="G440" s="266"/>
      <c r="H440" s="266"/>
      <c r="I440" s="266"/>
      <c r="J440" s="266"/>
      <c r="K440" s="266"/>
      <c r="L440" s="115"/>
      <c r="M440" s="113"/>
      <c r="N440" s="116"/>
      <c r="BD440" s="20"/>
      <c r="BE440" s="2" t="s">
        <v>85</v>
      </c>
    </row>
    <row r="441" spans="1:57" customFormat="1" ht="15" x14ac:dyDescent="0.25">
      <c r="A441" s="111"/>
      <c r="B441" s="73"/>
      <c r="C441" s="266" t="s">
        <v>84</v>
      </c>
      <c r="D441" s="266"/>
      <c r="E441" s="266"/>
      <c r="F441" s="266"/>
      <c r="G441" s="266"/>
      <c r="H441" s="266"/>
      <c r="I441" s="266"/>
      <c r="J441" s="266"/>
      <c r="K441" s="266"/>
      <c r="L441" s="112">
        <v>6850.82</v>
      </c>
      <c r="M441" s="113"/>
      <c r="N441" s="114">
        <v>206415.21</v>
      </c>
      <c r="BD441" s="20"/>
      <c r="BE441" s="2" t="s">
        <v>84</v>
      </c>
    </row>
    <row r="442" spans="1:57" customFormat="1" ht="15" x14ac:dyDescent="0.25">
      <c r="A442" s="111"/>
      <c r="B442" s="73"/>
      <c r="C442" s="266" t="s">
        <v>83</v>
      </c>
      <c r="D442" s="266"/>
      <c r="E442" s="266"/>
      <c r="F442" s="266"/>
      <c r="G442" s="266"/>
      <c r="H442" s="266"/>
      <c r="I442" s="266"/>
      <c r="J442" s="266"/>
      <c r="K442" s="266"/>
      <c r="L442" s="112">
        <v>19623.03</v>
      </c>
      <c r="M442" s="113"/>
      <c r="N442" s="114">
        <v>223760.25</v>
      </c>
      <c r="BD442" s="20"/>
      <c r="BE442" s="2" t="s">
        <v>83</v>
      </c>
    </row>
    <row r="443" spans="1:57" customFormat="1" ht="15" x14ac:dyDescent="0.25">
      <c r="A443" s="111"/>
      <c r="B443" s="73"/>
      <c r="C443" s="266" t="s">
        <v>82</v>
      </c>
      <c r="D443" s="266"/>
      <c r="E443" s="266"/>
      <c r="F443" s="266"/>
      <c r="G443" s="266"/>
      <c r="H443" s="266"/>
      <c r="I443" s="266"/>
      <c r="J443" s="266"/>
      <c r="K443" s="266"/>
      <c r="L443" s="117">
        <v>847</v>
      </c>
      <c r="M443" s="113"/>
      <c r="N443" s="114">
        <v>25520.1</v>
      </c>
      <c r="BD443" s="20"/>
      <c r="BE443" s="2" t="s">
        <v>82</v>
      </c>
    </row>
    <row r="444" spans="1:57" customFormat="1" ht="15" x14ac:dyDescent="0.25">
      <c r="A444" s="111"/>
      <c r="B444" s="73"/>
      <c r="C444" s="266" t="s">
        <v>81</v>
      </c>
      <c r="D444" s="266"/>
      <c r="E444" s="266"/>
      <c r="F444" s="266"/>
      <c r="G444" s="266"/>
      <c r="H444" s="266"/>
      <c r="I444" s="266"/>
      <c r="J444" s="266"/>
      <c r="K444" s="266"/>
      <c r="L444" s="112">
        <v>130546.94</v>
      </c>
      <c r="M444" s="113"/>
      <c r="N444" s="114">
        <v>870748.09</v>
      </c>
      <c r="BD444" s="20"/>
      <c r="BE444" s="2" t="s">
        <v>81</v>
      </c>
    </row>
    <row r="445" spans="1:57" customFormat="1" ht="15" x14ac:dyDescent="0.25">
      <c r="A445" s="111"/>
      <c r="B445" s="73"/>
      <c r="C445" s="266" t="s">
        <v>80</v>
      </c>
      <c r="D445" s="266"/>
      <c r="E445" s="266"/>
      <c r="F445" s="266"/>
      <c r="G445" s="266"/>
      <c r="H445" s="266"/>
      <c r="I445" s="266"/>
      <c r="J445" s="266"/>
      <c r="K445" s="266"/>
      <c r="L445" s="112">
        <v>171302.78</v>
      </c>
      <c r="M445" s="113"/>
      <c r="N445" s="114">
        <v>1731239.9</v>
      </c>
      <c r="BD445" s="20"/>
      <c r="BE445" s="2" t="s">
        <v>80</v>
      </c>
    </row>
    <row r="446" spans="1:57" customFormat="1" ht="15" x14ac:dyDescent="0.25">
      <c r="A446" s="111"/>
      <c r="B446" s="73"/>
      <c r="C446" s="266" t="s">
        <v>79</v>
      </c>
      <c r="D446" s="266"/>
      <c r="E446" s="266"/>
      <c r="F446" s="266"/>
      <c r="G446" s="266"/>
      <c r="H446" s="266"/>
      <c r="I446" s="266"/>
      <c r="J446" s="266"/>
      <c r="K446" s="266"/>
      <c r="L446" s="112">
        <v>163758.32999999999</v>
      </c>
      <c r="M446" s="113"/>
      <c r="N446" s="114">
        <v>1645658.6</v>
      </c>
      <c r="BD446" s="20"/>
      <c r="BE446" s="2" t="s">
        <v>79</v>
      </c>
    </row>
    <row r="447" spans="1:57" customFormat="1" ht="15" x14ac:dyDescent="0.25">
      <c r="A447" s="111"/>
      <c r="B447" s="73"/>
      <c r="C447" s="266" t="s">
        <v>78</v>
      </c>
      <c r="D447" s="266"/>
      <c r="E447" s="266"/>
      <c r="F447" s="266"/>
      <c r="G447" s="266"/>
      <c r="H447" s="266"/>
      <c r="I447" s="266"/>
      <c r="J447" s="266"/>
      <c r="K447" s="266"/>
      <c r="L447" s="115"/>
      <c r="M447" s="113"/>
      <c r="N447" s="116"/>
      <c r="BD447" s="20"/>
      <c r="BE447" s="2" t="s">
        <v>78</v>
      </c>
    </row>
    <row r="448" spans="1:57" customFormat="1" ht="15" x14ac:dyDescent="0.25">
      <c r="A448" s="111"/>
      <c r="B448" s="73"/>
      <c r="C448" s="266" t="s">
        <v>77</v>
      </c>
      <c r="D448" s="266"/>
      <c r="E448" s="266"/>
      <c r="F448" s="266"/>
      <c r="G448" s="266"/>
      <c r="H448" s="266"/>
      <c r="I448" s="266"/>
      <c r="J448" s="266"/>
      <c r="K448" s="266"/>
      <c r="L448" s="112">
        <v>6850.82</v>
      </c>
      <c r="M448" s="113"/>
      <c r="N448" s="114">
        <v>206415.21</v>
      </c>
      <c r="BD448" s="20"/>
      <c r="BE448" s="2" t="s">
        <v>77</v>
      </c>
    </row>
    <row r="449" spans="1:63" customFormat="1" ht="15" x14ac:dyDescent="0.25">
      <c r="A449" s="111"/>
      <c r="B449" s="73"/>
      <c r="C449" s="266" t="s">
        <v>76</v>
      </c>
      <c r="D449" s="266"/>
      <c r="E449" s="266"/>
      <c r="F449" s="266"/>
      <c r="G449" s="266"/>
      <c r="H449" s="266"/>
      <c r="I449" s="266"/>
      <c r="J449" s="266"/>
      <c r="K449" s="266"/>
      <c r="L449" s="112">
        <v>12078.58</v>
      </c>
      <c r="M449" s="113"/>
      <c r="N449" s="114">
        <v>138178.95000000001</v>
      </c>
      <c r="BD449" s="20"/>
      <c r="BE449" s="2" t="s">
        <v>76</v>
      </c>
    </row>
    <row r="450" spans="1:63" customFormat="1" ht="15" x14ac:dyDescent="0.25">
      <c r="A450" s="111"/>
      <c r="B450" s="73"/>
      <c r="C450" s="266" t="s">
        <v>75</v>
      </c>
      <c r="D450" s="266"/>
      <c r="E450" s="266"/>
      <c r="F450" s="266"/>
      <c r="G450" s="266"/>
      <c r="H450" s="266"/>
      <c r="I450" s="266"/>
      <c r="J450" s="266"/>
      <c r="K450" s="266"/>
      <c r="L450" s="117">
        <v>847</v>
      </c>
      <c r="M450" s="113"/>
      <c r="N450" s="114">
        <v>25520.1</v>
      </c>
      <c r="BD450" s="20"/>
      <c r="BE450" s="2" t="s">
        <v>75</v>
      </c>
    </row>
    <row r="451" spans="1:63" customFormat="1" ht="15" x14ac:dyDescent="0.25">
      <c r="A451" s="111"/>
      <c r="B451" s="73"/>
      <c r="C451" s="266" t="s">
        <v>74</v>
      </c>
      <c r="D451" s="266"/>
      <c r="E451" s="266"/>
      <c r="F451" s="266"/>
      <c r="G451" s="266"/>
      <c r="H451" s="266"/>
      <c r="I451" s="266"/>
      <c r="J451" s="266"/>
      <c r="K451" s="266"/>
      <c r="L451" s="112">
        <v>130546.94</v>
      </c>
      <c r="M451" s="113"/>
      <c r="N451" s="114">
        <v>870748.09</v>
      </c>
      <c r="BD451" s="20"/>
      <c r="BE451" s="2" t="s">
        <v>74</v>
      </c>
    </row>
    <row r="452" spans="1:63" customFormat="1" ht="15" x14ac:dyDescent="0.25">
      <c r="A452" s="111"/>
      <c r="B452" s="73"/>
      <c r="C452" s="266" t="s">
        <v>73</v>
      </c>
      <c r="D452" s="266"/>
      <c r="E452" s="266"/>
      <c r="F452" s="266"/>
      <c r="G452" s="266"/>
      <c r="H452" s="266"/>
      <c r="I452" s="266"/>
      <c r="J452" s="266"/>
      <c r="K452" s="266"/>
      <c r="L452" s="112">
        <v>8508.36</v>
      </c>
      <c r="M452" s="113"/>
      <c r="N452" s="114">
        <v>256356.95</v>
      </c>
      <c r="BD452" s="20"/>
      <c r="BE452" s="2" t="s">
        <v>73</v>
      </c>
    </row>
    <row r="453" spans="1:63" customFormat="1" ht="15" x14ac:dyDescent="0.25">
      <c r="A453" s="111"/>
      <c r="B453" s="73"/>
      <c r="C453" s="266" t="s">
        <v>72</v>
      </c>
      <c r="D453" s="266"/>
      <c r="E453" s="266"/>
      <c r="F453" s="266"/>
      <c r="G453" s="266"/>
      <c r="H453" s="266"/>
      <c r="I453" s="266"/>
      <c r="J453" s="266"/>
      <c r="K453" s="266"/>
      <c r="L453" s="112">
        <v>5773.63</v>
      </c>
      <c r="M453" s="113"/>
      <c r="N453" s="114">
        <v>173959.4</v>
      </c>
      <c r="BD453" s="20"/>
      <c r="BE453" s="2" t="s">
        <v>72</v>
      </c>
    </row>
    <row r="454" spans="1:63" customFormat="1" ht="15" x14ac:dyDescent="0.25">
      <c r="A454" s="111"/>
      <c r="B454" s="73"/>
      <c r="C454" s="266" t="s">
        <v>71</v>
      </c>
      <c r="D454" s="266"/>
      <c r="E454" s="266"/>
      <c r="F454" s="266"/>
      <c r="G454" s="266"/>
      <c r="H454" s="266"/>
      <c r="I454" s="266"/>
      <c r="J454" s="266"/>
      <c r="K454" s="266"/>
      <c r="L454" s="112">
        <v>7544.45</v>
      </c>
      <c r="M454" s="113"/>
      <c r="N454" s="114">
        <v>85581.3</v>
      </c>
      <c r="BD454" s="20"/>
      <c r="BE454" s="2" t="s">
        <v>71</v>
      </c>
    </row>
    <row r="455" spans="1:63" customFormat="1" ht="15" x14ac:dyDescent="0.25">
      <c r="A455" s="111"/>
      <c r="B455" s="73"/>
      <c r="C455" s="266" t="s">
        <v>70</v>
      </c>
      <c r="D455" s="266"/>
      <c r="E455" s="266"/>
      <c r="F455" s="266"/>
      <c r="G455" s="266"/>
      <c r="H455" s="266"/>
      <c r="I455" s="266"/>
      <c r="J455" s="266"/>
      <c r="K455" s="266"/>
      <c r="L455" s="112">
        <v>7697.82</v>
      </c>
      <c r="M455" s="113"/>
      <c r="N455" s="114">
        <v>231935.31</v>
      </c>
      <c r="BD455" s="20"/>
      <c r="BE455" s="2" t="s">
        <v>70</v>
      </c>
    </row>
    <row r="456" spans="1:63" customFormat="1" ht="15" x14ac:dyDescent="0.25">
      <c r="A456" s="111"/>
      <c r="B456" s="73"/>
      <c r="C456" s="266" t="s">
        <v>69</v>
      </c>
      <c r="D456" s="266"/>
      <c r="E456" s="266"/>
      <c r="F456" s="266"/>
      <c r="G456" s="266"/>
      <c r="H456" s="266"/>
      <c r="I456" s="266"/>
      <c r="J456" s="266"/>
      <c r="K456" s="266"/>
      <c r="L456" s="112">
        <v>8508.36</v>
      </c>
      <c r="M456" s="113"/>
      <c r="N456" s="114">
        <v>256356.95</v>
      </c>
      <c r="BD456" s="20"/>
      <c r="BE456" s="2" t="s">
        <v>69</v>
      </c>
    </row>
    <row r="457" spans="1:63" customFormat="1" ht="15" x14ac:dyDescent="0.25">
      <c r="A457" s="111"/>
      <c r="B457" s="73"/>
      <c r="C457" s="266" t="s">
        <v>68</v>
      </c>
      <c r="D457" s="266"/>
      <c r="E457" s="266"/>
      <c r="F457" s="266"/>
      <c r="G457" s="266"/>
      <c r="H457" s="266"/>
      <c r="I457" s="266"/>
      <c r="J457" s="266"/>
      <c r="K457" s="266"/>
      <c r="L457" s="112">
        <v>5773.63</v>
      </c>
      <c r="M457" s="113"/>
      <c r="N457" s="114">
        <v>173959.4</v>
      </c>
      <c r="BD457" s="20"/>
      <c r="BE457" s="2" t="s">
        <v>68</v>
      </c>
    </row>
    <row r="458" spans="1:63" customFormat="1" ht="15" x14ac:dyDescent="0.25">
      <c r="A458" s="111"/>
      <c r="B458" s="119"/>
      <c r="C458" s="267" t="s">
        <v>67</v>
      </c>
      <c r="D458" s="267"/>
      <c r="E458" s="267"/>
      <c r="F458" s="267"/>
      <c r="G458" s="267"/>
      <c r="H458" s="267"/>
      <c r="I458" s="267"/>
      <c r="J458" s="267"/>
      <c r="K458" s="267"/>
      <c r="L458" s="120">
        <v>171302.78</v>
      </c>
      <c r="M458" s="121"/>
      <c r="N458" s="122">
        <v>1731239.9</v>
      </c>
      <c r="BD458" s="20"/>
      <c r="BF458" s="20" t="s">
        <v>67</v>
      </c>
    </row>
    <row r="459" spans="1:63" customFormat="1" ht="13.5" hidden="1" customHeight="1" x14ac:dyDescent="0.25">
      <c r="B459" s="103"/>
      <c r="C459" s="101"/>
      <c r="D459" s="101"/>
      <c r="E459" s="101"/>
      <c r="F459" s="101"/>
      <c r="G459" s="101"/>
      <c r="H459" s="101"/>
      <c r="I459" s="101"/>
      <c r="J459" s="101"/>
      <c r="K459" s="101"/>
      <c r="L459" s="120"/>
      <c r="M459" s="123"/>
      <c r="N459" s="124"/>
    </row>
    <row r="460" spans="1:63" customFormat="1" ht="19.5" customHeight="1" x14ac:dyDescent="0.25">
      <c r="A460" s="125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</row>
    <row r="461" spans="1:63" s="4" customFormat="1" ht="15" x14ac:dyDescent="0.25">
      <c r="A461" s="52"/>
      <c r="B461" s="127" t="s">
        <v>66</v>
      </c>
      <c r="C461" s="268" t="s">
        <v>446</v>
      </c>
      <c r="D461" s="268"/>
      <c r="E461" s="268"/>
      <c r="F461" s="268"/>
      <c r="G461" s="268"/>
      <c r="H461" s="269"/>
      <c r="I461" s="269"/>
      <c r="J461" s="269"/>
      <c r="K461" s="269"/>
      <c r="L461" s="269"/>
      <c r="M461"/>
      <c r="N461"/>
      <c r="O461"/>
      <c r="P461"/>
      <c r="Q461"/>
      <c r="R461"/>
      <c r="S461"/>
      <c r="T461"/>
      <c r="U461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 t="s">
        <v>57</v>
      </c>
      <c r="BH461" s="5" t="s">
        <v>57</v>
      </c>
      <c r="BI461" s="5"/>
      <c r="BJ461" s="5"/>
      <c r="BK461" s="5"/>
    </row>
    <row r="462" spans="1:63" s="128" customFormat="1" ht="16.5" customHeight="1" x14ac:dyDescent="0.25">
      <c r="A462" s="54"/>
      <c r="B462" s="127"/>
      <c r="C462" s="252" t="s">
        <v>61</v>
      </c>
      <c r="D462" s="252"/>
      <c r="E462" s="252"/>
      <c r="F462" s="252"/>
      <c r="G462" s="252"/>
      <c r="H462" s="252"/>
      <c r="I462" s="252"/>
      <c r="J462" s="252"/>
      <c r="K462" s="252"/>
      <c r="L462" s="252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  <c r="AV462" s="138"/>
      <c r="AW462" s="138"/>
      <c r="AX462" s="138"/>
      <c r="AY462" s="138"/>
      <c r="AZ462" s="138"/>
      <c r="BA462" s="138"/>
      <c r="BB462" s="138"/>
      <c r="BC462" s="138"/>
      <c r="BD462" s="138"/>
      <c r="BE462" s="138"/>
      <c r="BF462" s="138"/>
      <c r="BG462" s="138"/>
      <c r="BH462" s="138"/>
      <c r="BI462" s="138"/>
      <c r="BJ462" s="138"/>
      <c r="BK462" s="138"/>
    </row>
    <row r="463" spans="1:63" s="4" customFormat="1" ht="15" x14ac:dyDescent="0.25">
      <c r="A463" s="52"/>
      <c r="B463" s="127" t="s">
        <v>65</v>
      </c>
      <c r="C463" s="268" t="s">
        <v>447</v>
      </c>
      <c r="D463" s="268"/>
      <c r="E463" s="268"/>
      <c r="F463" s="268"/>
      <c r="G463" s="268"/>
      <c r="H463" s="269"/>
      <c r="I463" s="269"/>
      <c r="J463" s="269"/>
      <c r="K463" s="269"/>
      <c r="L463" s="269"/>
      <c r="M463"/>
      <c r="N463"/>
      <c r="O463"/>
      <c r="P463"/>
      <c r="Q463"/>
      <c r="R463"/>
      <c r="S463"/>
      <c r="T463"/>
      <c r="U463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 t="s">
        <v>57</v>
      </c>
      <c r="BJ463" s="5" t="s">
        <v>57</v>
      </c>
      <c r="BK463" s="5"/>
    </row>
    <row r="464" spans="1:63" s="128" customFormat="1" ht="16.5" customHeight="1" x14ac:dyDescent="0.25">
      <c r="A464" s="54"/>
      <c r="C464" s="252" t="s">
        <v>61</v>
      </c>
      <c r="D464" s="252"/>
      <c r="E464" s="252"/>
      <c r="F464" s="252"/>
      <c r="G464" s="252"/>
      <c r="H464" s="252"/>
      <c r="I464" s="252"/>
      <c r="J464" s="252"/>
      <c r="K464" s="252"/>
      <c r="L464" s="252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  <c r="AV464" s="138"/>
      <c r="AW464" s="138"/>
      <c r="AX464" s="138"/>
      <c r="AY464" s="138"/>
      <c r="AZ464" s="138"/>
      <c r="BA464" s="138"/>
      <c r="BB464" s="138"/>
      <c r="BC464" s="138"/>
      <c r="BD464" s="138"/>
      <c r="BE464" s="138"/>
      <c r="BF464" s="138"/>
      <c r="BG464" s="138"/>
      <c r="BH464" s="138"/>
      <c r="BI464" s="138"/>
      <c r="BJ464" s="138"/>
      <c r="BK464" s="138"/>
    </row>
    <row r="465" spans="1:63" s="4" customFormat="1" ht="19.5" customHeight="1" x14ac:dyDescent="0.2">
      <c r="A465" s="52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</row>
    <row r="466" spans="1:63" customFormat="1" ht="22.5" customHeight="1" x14ac:dyDescent="0.25">
      <c r="A466" s="270" t="s">
        <v>64</v>
      </c>
      <c r="B466" s="270"/>
      <c r="C466" s="270"/>
      <c r="D466" s="270"/>
      <c r="E466" s="270"/>
      <c r="F466" s="270"/>
      <c r="G466" s="270"/>
      <c r="H466" s="270"/>
      <c r="I466" s="270"/>
      <c r="J466" s="270"/>
      <c r="K466" s="270"/>
      <c r="L466" s="270"/>
      <c r="M466" s="270"/>
      <c r="N466" s="270"/>
      <c r="O466" s="104"/>
      <c r="P466" s="104"/>
    </row>
    <row r="467" spans="1:63" customFormat="1" ht="12.75" customHeight="1" x14ac:dyDescent="0.25">
      <c r="A467" s="270" t="s">
        <v>63</v>
      </c>
      <c r="B467" s="270"/>
      <c r="C467" s="270"/>
      <c r="D467" s="270"/>
      <c r="E467" s="270"/>
      <c r="F467" s="270"/>
      <c r="G467" s="270"/>
      <c r="H467" s="270"/>
      <c r="I467" s="270"/>
      <c r="J467" s="270"/>
      <c r="K467" s="270"/>
      <c r="L467" s="270"/>
      <c r="M467" s="270"/>
      <c r="N467" s="270"/>
      <c r="O467" s="104"/>
      <c r="P467" s="104"/>
    </row>
    <row r="468" spans="1:63" customFormat="1" ht="12.75" customHeight="1" x14ac:dyDescent="0.25">
      <c r="A468" s="270" t="s">
        <v>62</v>
      </c>
      <c r="B468" s="270"/>
      <c r="C468" s="270"/>
      <c r="D468" s="270"/>
      <c r="E468" s="270"/>
      <c r="F468" s="270"/>
      <c r="G468" s="270"/>
      <c r="H468" s="270"/>
      <c r="I468" s="270"/>
      <c r="J468" s="270"/>
      <c r="K468" s="270"/>
      <c r="L468" s="270"/>
      <c r="M468" s="270"/>
      <c r="N468" s="270"/>
      <c r="O468" s="104"/>
      <c r="P468" s="104"/>
    </row>
    <row r="469" spans="1:63" customFormat="1" ht="19.5" customHeight="1" x14ac:dyDescent="0.25"/>
    <row r="470" spans="1:63" customFormat="1" ht="15" x14ac:dyDescent="0.25">
      <c r="A470" s="271"/>
      <c r="B470" s="271"/>
      <c r="C470" s="271"/>
      <c r="D470" s="271"/>
      <c r="E470" s="271"/>
      <c r="F470" s="271"/>
      <c r="G470" s="271"/>
      <c r="H470" s="271"/>
      <c r="I470" s="271"/>
      <c r="J470" s="271"/>
      <c r="K470" s="271"/>
      <c r="L470" s="271"/>
      <c r="M470" s="271"/>
      <c r="N470" s="271"/>
      <c r="BK470" s="2" t="s">
        <v>57</v>
      </c>
    </row>
    <row r="471" spans="1:63" customFormat="1" ht="15" x14ac:dyDescent="0.25">
      <c r="B471" s="137"/>
      <c r="D471" s="137"/>
      <c r="F471" s="137"/>
    </row>
  </sheetData>
  <mergeCells count="461">
    <mergeCell ref="A17:F17"/>
    <mergeCell ref="G17:N17"/>
    <mergeCell ref="A4:C4"/>
    <mergeCell ref="K4:N4"/>
    <mergeCell ref="A5:D5"/>
    <mergeCell ref="J5:N5"/>
    <mergeCell ref="A6:D6"/>
    <mergeCell ref="J6:N6"/>
    <mergeCell ref="G11:N11"/>
    <mergeCell ref="G12:N12"/>
    <mergeCell ref="A13:F13"/>
    <mergeCell ref="G13:N13"/>
    <mergeCell ref="A14:F14"/>
    <mergeCell ref="G14:N14"/>
    <mergeCell ref="A15:F15"/>
    <mergeCell ref="G15:N15"/>
    <mergeCell ref="A16:F16"/>
    <mergeCell ref="G16:N16"/>
    <mergeCell ref="A26:N26"/>
    <mergeCell ref="A27:N27"/>
    <mergeCell ref="B29:F29"/>
    <mergeCell ref="B30:F30"/>
    <mergeCell ref="D32:F32"/>
    <mergeCell ref="A19:N19"/>
    <mergeCell ref="A20:N20"/>
    <mergeCell ref="A22:N22"/>
    <mergeCell ref="A23:N23"/>
    <mergeCell ref="A24:N24"/>
    <mergeCell ref="M41:M43"/>
    <mergeCell ref="C53:E53"/>
    <mergeCell ref="N41:N43"/>
    <mergeCell ref="C44:E44"/>
    <mergeCell ref="A45:N45"/>
    <mergeCell ref="A46:N46"/>
    <mergeCell ref="C47:E47"/>
    <mergeCell ref="L37:M37"/>
    <mergeCell ref="L38:M38"/>
    <mergeCell ref="L39:M39"/>
    <mergeCell ref="A41:A43"/>
    <mergeCell ref="B41:B43"/>
    <mergeCell ref="C48:E48"/>
    <mergeCell ref="C49:E49"/>
    <mergeCell ref="C50:E50"/>
    <mergeCell ref="C51:E51"/>
    <mergeCell ref="C52:E52"/>
    <mergeCell ref="C41:E43"/>
    <mergeCell ref="F41:F43"/>
    <mergeCell ref="G41:I42"/>
    <mergeCell ref="J41:L42"/>
    <mergeCell ref="C58:E58"/>
    <mergeCell ref="C59:E59"/>
    <mergeCell ref="C60:E60"/>
    <mergeCell ref="C61:E61"/>
    <mergeCell ref="C62:E62"/>
    <mergeCell ref="C54:E54"/>
    <mergeCell ref="C55:E55"/>
    <mergeCell ref="C56:E56"/>
    <mergeCell ref="C57:E57"/>
    <mergeCell ref="C68:E68"/>
    <mergeCell ref="C69:E69"/>
    <mergeCell ref="C70:E70"/>
    <mergeCell ref="C71:E71"/>
    <mergeCell ref="C72:E72"/>
    <mergeCell ref="C63:E63"/>
    <mergeCell ref="C64:E64"/>
    <mergeCell ref="C65:E65"/>
    <mergeCell ref="A66:N66"/>
    <mergeCell ref="C67:E67"/>
    <mergeCell ref="C78:E78"/>
    <mergeCell ref="C79:E79"/>
    <mergeCell ref="C80:E80"/>
    <mergeCell ref="C81:E81"/>
    <mergeCell ref="C82:E82"/>
    <mergeCell ref="C73:E73"/>
    <mergeCell ref="C74:E74"/>
    <mergeCell ref="C75:E75"/>
    <mergeCell ref="C76:E76"/>
    <mergeCell ref="C77:E77"/>
    <mergeCell ref="C88:E88"/>
    <mergeCell ref="C89:E89"/>
    <mergeCell ref="C90:E90"/>
    <mergeCell ref="C91:E91"/>
    <mergeCell ref="C92:E92"/>
    <mergeCell ref="C83:E83"/>
    <mergeCell ref="C84:E84"/>
    <mergeCell ref="C85:E85"/>
    <mergeCell ref="C86:E86"/>
    <mergeCell ref="C87:E87"/>
    <mergeCell ref="C98:E98"/>
    <mergeCell ref="C99:E99"/>
    <mergeCell ref="C100:E100"/>
    <mergeCell ref="C101:E101"/>
    <mergeCell ref="C102:E102"/>
    <mergeCell ref="C93:E93"/>
    <mergeCell ref="C94:E94"/>
    <mergeCell ref="C95:E95"/>
    <mergeCell ref="C96:E96"/>
    <mergeCell ref="C97:E97"/>
    <mergeCell ref="C109:K109"/>
    <mergeCell ref="C110:K110"/>
    <mergeCell ref="C111:K111"/>
    <mergeCell ref="C112:K112"/>
    <mergeCell ref="C113:K113"/>
    <mergeCell ref="C103:E103"/>
    <mergeCell ref="C105:K105"/>
    <mergeCell ref="C106:K106"/>
    <mergeCell ref="C107:K107"/>
    <mergeCell ref="C108:K108"/>
    <mergeCell ref="C119:K119"/>
    <mergeCell ref="C120:K120"/>
    <mergeCell ref="C121:K121"/>
    <mergeCell ref="C122:K122"/>
    <mergeCell ref="C123:K123"/>
    <mergeCell ref="C114:K114"/>
    <mergeCell ref="C115:K115"/>
    <mergeCell ref="C116:K116"/>
    <mergeCell ref="C117:K117"/>
    <mergeCell ref="C118:K118"/>
    <mergeCell ref="C129:E129"/>
    <mergeCell ref="C130:E130"/>
    <mergeCell ref="C131:E131"/>
    <mergeCell ref="C132:E132"/>
    <mergeCell ref="C133:E133"/>
    <mergeCell ref="A124:N124"/>
    <mergeCell ref="A125:N125"/>
    <mergeCell ref="C126:E126"/>
    <mergeCell ref="C127:N127"/>
    <mergeCell ref="C128:E128"/>
    <mergeCell ref="C139:E139"/>
    <mergeCell ref="C140:E140"/>
    <mergeCell ref="C141:N141"/>
    <mergeCell ref="C142:N142"/>
    <mergeCell ref="C143:E143"/>
    <mergeCell ref="C134:E134"/>
    <mergeCell ref="C135:E135"/>
    <mergeCell ref="C136:E136"/>
    <mergeCell ref="C137:E137"/>
    <mergeCell ref="C138:E138"/>
    <mergeCell ref="C149:E149"/>
    <mergeCell ref="C150:E150"/>
    <mergeCell ref="C151:E151"/>
    <mergeCell ref="C152:E152"/>
    <mergeCell ref="C153:E153"/>
    <mergeCell ref="C144:E144"/>
    <mergeCell ref="C145:E145"/>
    <mergeCell ref="C146:E146"/>
    <mergeCell ref="C147:E147"/>
    <mergeCell ref="C148:E148"/>
    <mergeCell ref="C159:N159"/>
    <mergeCell ref="C160:E160"/>
    <mergeCell ref="C161:E161"/>
    <mergeCell ref="C162:N162"/>
    <mergeCell ref="C163:N163"/>
    <mergeCell ref="C154:E154"/>
    <mergeCell ref="C155:E155"/>
    <mergeCell ref="C156:E156"/>
    <mergeCell ref="C157:E157"/>
    <mergeCell ref="C158:E158"/>
    <mergeCell ref="C169:E169"/>
    <mergeCell ref="C170:E170"/>
    <mergeCell ref="C171:E171"/>
    <mergeCell ref="C172:E172"/>
    <mergeCell ref="C173:E173"/>
    <mergeCell ref="C164:E164"/>
    <mergeCell ref="C165:E165"/>
    <mergeCell ref="C166:E166"/>
    <mergeCell ref="C167:E167"/>
    <mergeCell ref="C168:E168"/>
    <mergeCell ref="C179:E179"/>
    <mergeCell ref="C180:E180"/>
    <mergeCell ref="C181:E181"/>
    <mergeCell ref="C182:E182"/>
    <mergeCell ref="C183:E183"/>
    <mergeCell ref="C174:E174"/>
    <mergeCell ref="C175:E175"/>
    <mergeCell ref="C176:E176"/>
    <mergeCell ref="C177:E177"/>
    <mergeCell ref="C178:E178"/>
    <mergeCell ref="A189:N189"/>
    <mergeCell ref="C190:E190"/>
    <mergeCell ref="C191:N191"/>
    <mergeCell ref="C192:E192"/>
    <mergeCell ref="C193:E193"/>
    <mergeCell ref="C184:E184"/>
    <mergeCell ref="C185:E185"/>
    <mergeCell ref="C186:E186"/>
    <mergeCell ref="C187:E187"/>
    <mergeCell ref="C188:E188"/>
    <mergeCell ref="C199:E199"/>
    <mergeCell ref="C200:E200"/>
    <mergeCell ref="C201:E201"/>
    <mergeCell ref="C202:E202"/>
    <mergeCell ref="C203:E203"/>
    <mergeCell ref="C194:E194"/>
    <mergeCell ref="C195:E195"/>
    <mergeCell ref="C196:E196"/>
    <mergeCell ref="C197:E197"/>
    <mergeCell ref="C198:E198"/>
    <mergeCell ref="C209:E209"/>
    <mergeCell ref="C210:E210"/>
    <mergeCell ref="C211:E211"/>
    <mergeCell ref="C212:E212"/>
    <mergeCell ref="C213:E213"/>
    <mergeCell ref="C204:E204"/>
    <mergeCell ref="C205:N205"/>
    <mergeCell ref="C206:N206"/>
    <mergeCell ref="C207:E207"/>
    <mergeCell ref="C208:E208"/>
    <mergeCell ref="C219:E219"/>
    <mergeCell ref="C220:E220"/>
    <mergeCell ref="C221:E221"/>
    <mergeCell ref="C222:N222"/>
    <mergeCell ref="C223:E223"/>
    <mergeCell ref="C214:E214"/>
    <mergeCell ref="C215:E215"/>
    <mergeCell ref="C216:E216"/>
    <mergeCell ref="C217:E217"/>
    <mergeCell ref="C218:E218"/>
    <mergeCell ref="C229:E229"/>
    <mergeCell ref="C230:E230"/>
    <mergeCell ref="C231:E231"/>
    <mergeCell ref="C232:E232"/>
    <mergeCell ref="C233:E233"/>
    <mergeCell ref="C224:E224"/>
    <mergeCell ref="C225:N225"/>
    <mergeCell ref="C226:E226"/>
    <mergeCell ref="C227:E227"/>
    <mergeCell ref="C228:E228"/>
    <mergeCell ref="C239:N239"/>
    <mergeCell ref="C240:N240"/>
    <mergeCell ref="C241:E241"/>
    <mergeCell ref="C242:E242"/>
    <mergeCell ref="C243:N243"/>
    <mergeCell ref="C234:E234"/>
    <mergeCell ref="C235:E235"/>
    <mergeCell ref="C236:E236"/>
    <mergeCell ref="C237:E237"/>
    <mergeCell ref="C238:E238"/>
    <mergeCell ref="C249:E249"/>
    <mergeCell ref="C250:E250"/>
    <mergeCell ref="C251:E251"/>
    <mergeCell ref="C252:E252"/>
    <mergeCell ref="C253:E253"/>
    <mergeCell ref="C244:E244"/>
    <mergeCell ref="C245:E245"/>
    <mergeCell ref="C246:E246"/>
    <mergeCell ref="C247:E247"/>
    <mergeCell ref="C248:E248"/>
    <mergeCell ref="C259:E259"/>
    <mergeCell ref="C260:N260"/>
    <mergeCell ref="C261:E261"/>
    <mergeCell ref="C262:E262"/>
    <mergeCell ref="C263:E263"/>
    <mergeCell ref="C254:E254"/>
    <mergeCell ref="C255:E255"/>
    <mergeCell ref="C256:E256"/>
    <mergeCell ref="C257:N257"/>
    <mergeCell ref="C258:E258"/>
    <mergeCell ref="C269:E269"/>
    <mergeCell ref="C270:E270"/>
    <mergeCell ref="C271:E271"/>
    <mergeCell ref="C272:E272"/>
    <mergeCell ref="C273:E273"/>
    <mergeCell ref="C264:E264"/>
    <mergeCell ref="C265:E265"/>
    <mergeCell ref="C266:E266"/>
    <mergeCell ref="C267:E267"/>
    <mergeCell ref="C268:E268"/>
    <mergeCell ref="C279:E279"/>
    <mergeCell ref="C280:E280"/>
    <mergeCell ref="C281:E281"/>
    <mergeCell ref="C282:E282"/>
    <mergeCell ref="C283:E283"/>
    <mergeCell ref="C274:N274"/>
    <mergeCell ref="C275:E275"/>
    <mergeCell ref="C276:E276"/>
    <mergeCell ref="C277:N277"/>
    <mergeCell ref="C278:E278"/>
    <mergeCell ref="A293:N293"/>
    <mergeCell ref="C294:E294"/>
    <mergeCell ref="C289:E289"/>
    <mergeCell ref="C290:E290"/>
    <mergeCell ref="C291:N291"/>
    <mergeCell ref="C292:E292"/>
    <mergeCell ref="C284:E284"/>
    <mergeCell ref="C285:E285"/>
    <mergeCell ref="C286:E286"/>
    <mergeCell ref="C287:E287"/>
    <mergeCell ref="C288:E288"/>
    <mergeCell ref="C300:E300"/>
    <mergeCell ref="C301:E301"/>
    <mergeCell ref="C302:E302"/>
    <mergeCell ref="C303:E303"/>
    <mergeCell ref="C304:E304"/>
    <mergeCell ref="C295:E295"/>
    <mergeCell ref="C296:E296"/>
    <mergeCell ref="C297:E297"/>
    <mergeCell ref="C298:E298"/>
    <mergeCell ref="C299:E299"/>
    <mergeCell ref="C310:E310"/>
    <mergeCell ref="C311:N311"/>
    <mergeCell ref="C312:N312"/>
    <mergeCell ref="C313:E313"/>
    <mergeCell ref="C314:E314"/>
    <mergeCell ref="C305:E305"/>
    <mergeCell ref="C306:E306"/>
    <mergeCell ref="C307:E307"/>
    <mergeCell ref="C308:N308"/>
    <mergeCell ref="C309:E309"/>
    <mergeCell ref="C320:E320"/>
    <mergeCell ref="C321:E321"/>
    <mergeCell ref="C322:N322"/>
    <mergeCell ref="C323:E323"/>
    <mergeCell ref="C324:E324"/>
    <mergeCell ref="C315:N315"/>
    <mergeCell ref="C316:E316"/>
    <mergeCell ref="C317:E317"/>
    <mergeCell ref="C318:N318"/>
    <mergeCell ref="C319:N319"/>
    <mergeCell ref="C330:E330"/>
    <mergeCell ref="C331:E331"/>
    <mergeCell ref="C332:E332"/>
    <mergeCell ref="C333:E333"/>
    <mergeCell ref="C334:E334"/>
    <mergeCell ref="C325:E325"/>
    <mergeCell ref="C326:E326"/>
    <mergeCell ref="C327:E327"/>
    <mergeCell ref="C328:E328"/>
    <mergeCell ref="C329:E329"/>
    <mergeCell ref="A340:N340"/>
    <mergeCell ref="C341:E341"/>
    <mergeCell ref="C342:E342"/>
    <mergeCell ref="C343:E343"/>
    <mergeCell ref="C344:E344"/>
    <mergeCell ref="C335:E335"/>
    <mergeCell ref="C336:E336"/>
    <mergeCell ref="C337:E337"/>
    <mergeCell ref="C338:N338"/>
    <mergeCell ref="C339:E339"/>
    <mergeCell ref="C350:E350"/>
    <mergeCell ref="C351:E351"/>
    <mergeCell ref="C352:E352"/>
    <mergeCell ref="C353:E353"/>
    <mergeCell ref="C354:E354"/>
    <mergeCell ref="C345:E345"/>
    <mergeCell ref="C346:E346"/>
    <mergeCell ref="C347:E347"/>
    <mergeCell ref="C348:E348"/>
    <mergeCell ref="C349:E349"/>
    <mergeCell ref="C360:E360"/>
    <mergeCell ref="C361:E361"/>
    <mergeCell ref="C362:E362"/>
    <mergeCell ref="C363:E363"/>
    <mergeCell ref="C364:E364"/>
    <mergeCell ref="C355:N355"/>
    <mergeCell ref="C356:E356"/>
    <mergeCell ref="C357:E357"/>
    <mergeCell ref="C358:E358"/>
    <mergeCell ref="C359:E359"/>
    <mergeCell ref="C370:N370"/>
    <mergeCell ref="C371:E371"/>
    <mergeCell ref="C372:E372"/>
    <mergeCell ref="C373:N373"/>
    <mergeCell ref="C374:E374"/>
    <mergeCell ref="C365:E365"/>
    <mergeCell ref="C366:E366"/>
    <mergeCell ref="C367:E367"/>
    <mergeCell ref="C368:E368"/>
    <mergeCell ref="C369:E369"/>
    <mergeCell ref="C380:E380"/>
    <mergeCell ref="C381:E381"/>
    <mergeCell ref="C382:E382"/>
    <mergeCell ref="C383:E383"/>
    <mergeCell ref="C384:E384"/>
    <mergeCell ref="A375:N375"/>
    <mergeCell ref="C376:E376"/>
    <mergeCell ref="C377:E377"/>
    <mergeCell ref="C378:E378"/>
    <mergeCell ref="C379:E379"/>
    <mergeCell ref="C390:E390"/>
    <mergeCell ref="C391:E391"/>
    <mergeCell ref="C392:E392"/>
    <mergeCell ref="C393:E393"/>
    <mergeCell ref="C394:E394"/>
    <mergeCell ref="C385:E385"/>
    <mergeCell ref="C386:E386"/>
    <mergeCell ref="C387:E387"/>
    <mergeCell ref="C388:E388"/>
    <mergeCell ref="C389:E389"/>
    <mergeCell ref="C400:E400"/>
    <mergeCell ref="C401:E401"/>
    <mergeCell ref="C402:E402"/>
    <mergeCell ref="C403:E403"/>
    <mergeCell ref="C404:E404"/>
    <mergeCell ref="C395:E395"/>
    <mergeCell ref="C396:E396"/>
    <mergeCell ref="C397:E397"/>
    <mergeCell ref="C398:N398"/>
    <mergeCell ref="C399:E399"/>
    <mergeCell ref="C410:E410"/>
    <mergeCell ref="C411:E411"/>
    <mergeCell ref="C412:E412"/>
    <mergeCell ref="C413:E413"/>
    <mergeCell ref="C414:N414"/>
    <mergeCell ref="C405:E405"/>
    <mergeCell ref="C406:E406"/>
    <mergeCell ref="C407:E407"/>
    <mergeCell ref="C408:E408"/>
    <mergeCell ref="C409:E409"/>
    <mergeCell ref="C421:K421"/>
    <mergeCell ref="C422:K422"/>
    <mergeCell ref="C423:K423"/>
    <mergeCell ref="C424:K424"/>
    <mergeCell ref="C425:K425"/>
    <mergeCell ref="C415:N415"/>
    <mergeCell ref="C416:E416"/>
    <mergeCell ref="C418:K418"/>
    <mergeCell ref="C419:K419"/>
    <mergeCell ref="C420:K420"/>
    <mergeCell ref="C431:K431"/>
    <mergeCell ref="C432:K432"/>
    <mergeCell ref="C433:K433"/>
    <mergeCell ref="C434:K434"/>
    <mergeCell ref="C435:K435"/>
    <mergeCell ref="C426:K426"/>
    <mergeCell ref="C427:K427"/>
    <mergeCell ref="C428:K428"/>
    <mergeCell ref="C429:K429"/>
    <mergeCell ref="C430:K430"/>
    <mergeCell ref="C442:K442"/>
    <mergeCell ref="C443:K443"/>
    <mergeCell ref="C444:K444"/>
    <mergeCell ref="C445:K445"/>
    <mergeCell ref="C446:K446"/>
    <mergeCell ref="C436:K436"/>
    <mergeCell ref="C438:K438"/>
    <mergeCell ref="C439:K439"/>
    <mergeCell ref="C440:K440"/>
    <mergeCell ref="C441:K441"/>
    <mergeCell ref="C452:K452"/>
    <mergeCell ref="C453:K453"/>
    <mergeCell ref="C454:K454"/>
    <mergeCell ref="C455:K455"/>
    <mergeCell ref="C456:K456"/>
    <mergeCell ref="C447:K447"/>
    <mergeCell ref="C448:K448"/>
    <mergeCell ref="C449:K449"/>
    <mergeCell ref="C450:K450"/>
    <mergeCell ref="C451:K451"/>
    <mergeCell ref="C457:K457"/>
    <mergeCell ref="C458:K458"/>
    <mergeCell ref="C461:G461"/>
    <mergeCell ref="H461:L461"/>
    <mergeCell ref="C462:L462"/>
    <mergeCell ref="A468:N468"/>
    <mergeCell ref="A470:N470"/>
    <mergeCell ref="C463:G463"/>
    <mergeCell ref="H463:L463"/>
    <mergeCell ref="C464:L464"/>
    <mergeCell ref="A466:N466"/>
    <mergeCell ref="A467:N467"/>
  </mergeCells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  <rowBreaks count="1" manualBreakCount="1">
    <brk id="40" max="48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110"/>
  <sheetViews>
    <sheetView workbookViewId="0">
      <selection activeCell="A99" sqref="A99"/>
    </sheetView>
  </sheetViews>
  <sheetFormatPr defaultColWidth="9.140625" defaultRowHeight="11.25" customHeight="1" x14ac:dyDescent="0.2"/>
  <cols>
    <col min="1" max="1" width="9.140625" style="136" customWidth="1"/>
    <col min="2" max="2" width="20.140625" style="1" customWidth="1"/>
    <col min="3" max="3" width="13.42578125" style="1" customWidth="1"/>
    <col min="4" max="4" width="12.8554687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13" style="1" customWidth="1"/>
    <col min="10" max="10" width="12.42578125" style="1" customWidth="1"/>
    <col min="11" max="11" width="8.5703125" style="1" customWidth="1"/>
    <col min="12" max="12" width="12.85546875" style="1" customWidth="1"/>
    <col min="13" max="13" width="7.42578125" style="1" customWidth="1"/>
    <col min="14" max="14" width="13.42578125" style="1" customWidth="1"/>
    <col min="15" max="15" width="14.5703125" style="1" hidden="1" customWidth="1"/>
    <col min="16" max="16" width="78.28515625" style="1" hidden="1" customWidth="1"/>
    <col min="17" max="17" width="73.7109375" style="1" hidden="1" customWidth="1"/>
    <col min="18" max="21" width="9.140625" style="1"/>
    <col min="22" max="22" width="55.5703125" style="2" hidden="1" customWidth="1"/>
    <col min="23" max="23" width="54.7109375" style="2" hidden="1" customWidth="1"/>
    <col min="24" max="29" width="84" style="2" hidden="1" customWidth="1"/>
    <col min="30" max="32" width="161.42578125" style="2" hidden="1" customWidth="1"/>
    <col min="33" max="33" width="34.7109375" style="2" hidden="1" customWidth="1"/>
    <col min="34" max="34" width="161.42578125" style="2" hidden="1" customWidth="1"/>
    <col min="35" max="40" width="39.5703125" style="2" hidden="1" customWidth="1"/>
    <col min="41" max="41" width="132.140625" style="2" hidden="1" customWidth="1"/>
    <col min="42" max="44" width="98.42578125" style="2" hidden="1" customWidth="1"/>
    <col min="45" max="45" width="56" style="2" hidden="1" customWidth="1"/>
    <col min="46" max="46" width="55.28515625" style="2" hidden="1" customWidth="1"/>
    <col min="47" max="47" width="56" style="2" hidden="1" customWidth="1"/>
    <col min="48" max="48" width="55.28515625" style="2" hidden="1" customWidth="1"/>
    <col min="49" max="49" width="161.42578125" style="2" hidden="1" customWidth="1"/>
    <col min="50" max="16384" width="9.140625" style="1"/>
  </cols>
  <sheetData>
    <row r="1" spans="1:28" customFormat="1" ht="15" x14ac:dyDescent="0.25">
      <c r="N1" s="3" t="s">
        <v>284</v>
      </c>
    </row>
    <row r="2" spans="1:28" customFormat="1" ht="11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56" t="s">
        <v>283</v>
      </c>
    </row>
    <row r="3" spans="1:28" customFormat="1" ht="6.75" customHeight="1" x14ac:dyDescent="0.25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28" customFormat="1" ht="11.25" customHeight="1" x14ac:dyDescent="0.25">
      <c r="A4" s="297" t="s">
        <v>282</v>
      </c>
      <c r="B4" s="297"/>
      <c r="C4" s="297"/>
      <c r="D4" s="155"/>
      <c r="E4" s="52"/>
      <c r="F4" s="52"/>
      <c r="G4" s="52"/>
      <c r="H4" s="52"/>
      <c r="I4" s="52"/>
      <c r="J4" s="136"/>
      <c r="K4" s="297" t="s">
        <v>281</v>
      </c>
      <c r="L4" s="297"/>
      <c r="M4" s="297"/>
      <c r="N4" s="297"/>
    </row>
    <row r="5" spans="1:28" customFormat="1" ht="11.25" customHeight="1" x14ac:dyDescent="0.25">
      <c r="A5" s="298"/>
      <c r="B5" s="298"/>
      <c r="C5" s="298"/>
      <c r="D5" s="298"/>
      <c r="E5" s="153"/>
      <c r="F5" s="52"/>
      <c r="G5" s="52"/>
      <c r="H5" s="52"/>
      <c r="I5" s="52"/>
      <c r="J5" s="299"/>
      <c r="K5" s="299"/>
      <c r="L5" s="299"/>
      <c r="M5" s="299"/>
      <c r="N5" s="299"/>
    </row>
    <row r="6" spans="1:28" customFormat="1" ht="15" x14ac:dyDescent="0.25">
      <c r="A6" s="266"/>
      <c r="B6" s="266"/>
      <c r="C6" s="266"/>
      <c r="D6" s="266"/>
      <c r="E6" s="52"/>
      <c r="F6" s="52"/>
      <c r="G6" s="52"/>
      <c r="H6" s="52"/>
      <c r="I6" s="52"/>
      <c r="J6" s="266"/>
      <c r="K6" s="266"/>
      <c r="L6" s="266"/>
      <c r="M6" s="266"/>
      <c r="N6" s="266"/>
      <c r="V6" s="2" t="s">
        <v>57</v>
      </c>
      <c r="W6" s="2" t="s">
        <v>57</v>
      </c>
    </row>
    <row r="7" spans="1:28" customFormat="1" ht="11.25" customHeight="1" x14ac:dyDescent="0.25">
      <c r="A7" s="152"/>
      <c r="B7" s="154"/>
      <c r="C7" s="53"/>
      <c r="D7" s="153"/>
      <c r="E7" s="52"/>
      <c r="F7" s="52"/>
      <c r="G7" s="52"/>
      <c r="H7" s="52"/>
      <c r="I7" s="52"/>
      <c r="J7" s="152"/>
      <c r="K7" s="152"/>
      <c r="L7" s="152"/>
      <c r="M7" s="152"/>
      <c r="N7" s="53"/>
    </row>
    <row r="8" spans="1:28" customFormat="1" ht="11.25" customHeight="1" x14ac:dyDescent="0.25">
      <c r="A8" s="136" t="s">
        <v>280</v>
      </c>
      <c r="B8" s="54"/>
      <c r="C8" s="54"/>
      <c r="D8" s="54"/>
      <c r="E8" s="52"/>
      <c r="F8" s="52"/>
      <c r="G8" s="52"/>
      <c r="H8" s="52"/>
      <c r="I8" s="52"/>
      <c r="J8" s="136"/>
      <c r="K8" s="136"/>
      <c r="L8" s="54"/>
      <c r="M8" s="54"/>
      <c r="N8" s="55" t="s">
        <v>280</v>
      </c>
    </row>
    <row r="9" spans="1:28" customFormat="1" ht="8.25" customHeight="1" x14ac:dyDescent="0.25">
      <c r="A9" s="52"/>
      <c r="B9" s="52"/>
      <c r="C9" s="52"/>
      <c r="D9" s="52"/>
      <c r="E9" s="52"/>
      <c r="F9" s="151"/>
      <c r="G9" s="52"/>
      <c r="H9" s="52"/>
      <c r="I9" s="52"/>
      <c r="J9" s="52"/>
      <c r="K9" s="52"/>
      <c r="L9" s="52"/>
      <c r="M9" s="52"/>
      <c r="N9" s="52"/>
    </row>
    <row r="10" spans="1:28" customFormat="1" ht="2.25" customHeight="1" x14ac:dyDescent="0.25">
      <c r="A10" s="150"/>
      <c r="B10" s="5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28" customFormat="1" ht="11.25" customHeight="1" x14ac:dyDescent="0.25">
      <c r="A11" s="150" t="s">
        <v>279</v>
      </c>
      <c r="B11" s="54"/>
      <c r="C11" s="52"/>
      <c r="E11" s="52"/>
      <c r="F11" s="52"/>
      <c r="G11" s="290" t="s">
        <v>278</v>
      </c>
      <c r="H11" s="290"/>
      <c r="I11" s="290"/>
      <c r="J11" s="290"/>
      <c r="K11" s="290"/>
      <c r="L11" s="290"/>
      <c r="M11" s="290"/>
      <c r="N11" s="290"/>
    </row>
    <row r="12" spans="1:28" customFormat="1" ht="22.5" customHeight="1" x14ac:dyDescent="0.25">
      <c r="A12" s="150" t="s">
        <v>277</v>
      </c>
      <c r="B12" s="54"/>
      <c r="C12" s="52"/>
      <c r="E12" s="143"/>
      <c r="F12" s="143"/>
      <c r="G12" s="296" t="s">
        <v>276</v>
      </c>
      <c r="H12" s="296"/>
      <c r="I12" s="296"/>
      <c r="J12" s="296"/>
      <c r="K12" s="296"/>
      <c r="L12" s="296"/>
      <c r="M12" s="296"/>
      <c r="N12" s="296"/>
      <c r="X12" s="5" t="s">
        <v>276</v>
      </c>
    </row>
    <row r="13" spans="1:28" customFormat="1" ht="90" customHeight="1" x14ac:dyDescent="0.25">
      <c r="A13" s="300" t="s">
        <v>275</v>
      </c>
      <c r="B13" s="300"/>
      <c r="C13" s="300"/>
      <c r="D13" s="300"/>
      <c r="E13" s="300"/>
      <c r="F13" s="300"/>
      <c r="G13" s="296" t="s">
        <v>274</v>
      </c>
      <c r="H13" s="296"/>
      <c r="I13" s="296"/>
      <c r="J13" s="296"/>
      <c r="K13" s="296"/>
      <c r="L13" s="296"/>
      <c r="M13" s="296"/>
      <c r="N13" s="296"/>
      <c r="P13" s="149" t="s">
        <v>275</v>
      </c>
      <c r="Q13" s="149" t="s">
        <v>274</v>
      </c>
      <c r="R13" s="148"/>
      <c r="S13" s="148"/>
      <c r="T13" s="148"/>
      <c r="U13" s="148"/>
      <c r="Y13" s="5" t="s">
        <v>274</v>
      </c>
    </row>
    <row r="14" spans="1:28" customFormat="1" ht="67.5" customHeight="1" x14ac:dyDescent="0.25">
      <c r="A14" s="301" t="s">
        <v>273</v>
      </c>
      <c r="B14" s="301"/>
      <c r="C14" s="301"/>
      <c r="D14" s="301"/>
      <c r="E14" s="301"/>
      <c r="F14" s="301"/>
      <c r="G14" s="296" t="s">
        <v>345</v>
      </c>
      <c r="H14" s="296"/>
      <c r="I14" s="296"/>
      <c r="J14" s="296"/>
      <c r="K14" s="296"/>
      <c r="L14" s="296"/>
      <c r="M14" s="296"/>
      <c r="N14" s="296"/>
      <c r="P14" s="149" t="s">
        <v>272</v>
      </c>
      <c r="Q14" s="149"/>
      <c r="R14" s="148"/>
      <c r="S14" s="148"/>
      <c r="T14" s="148"/>
      <c r="U14" s="148"/>
      <c r="Z14" s="5" t="s">
        <v>57</v>
      </c>
    </row>
    <row r="15" spans="1:28" customFormat="1" ht="33.75" customHeight="1" x14ac:dyDescent="0.25">
      <c r="A15" s="300" t="s">
        <v>271</v>
      </c>
      <c r="B15" s="300"/>
      <c r="C15" s="300"/>
      <c r="D15" s="300"/>
      <c r="E15" s="300"/>
      <c r="F15" s="300"/>
      <c r="G15" s="296"/>
      <c r="H15" s="296"/>
      <c r="I15" s="296"/>
      <c r="J15" s="296"/>
      <c r="K15" s="296"/>
      <c r="L15" s="296"/>
      <c r="M15" s="296"/>
      <c r="N15" s="296"/>
      <c r="P15" s="149" t="s">
        <v>271</v>
      </c>
      <c r="Q15" s="149"/>
      <c r="R15" s="148"/>
      <c r="S15" s="148"/>
      <c r="T15" s="148"/>
      <c r="U15" s="148"/>
      <c r="AA15" s="5" t="s">
        <v>57</v>
      </c>
    </row>
    <row r="16" spans="1:28" customFormat="1" ht="11.25" customHeight="1" x14ac:dyDescent="0.25">
      <c r="A16" s="295" t="s">
        <v>270</v>
      </c>
      <c r="B16" s="295"/>
      <c r="C16" s="295"/>
      <c r="D16" s="295"/>
      <c r="E16" s="295"/>
      <c r="F16" s="295"/>
      <c r="G16" s="296" t="s">
        <v>269</v>
      </c>
      <c r="H16" s="296"/>
      <c r="I16" s="296"/>
      <c r="J16" s="296"/>
      <c r="K16" s="296"/>
      <c r="L16" s="296"/>
      <c r="M16" s="296"/>
      <c r="N16" s="296"/>
      <c r="AB16" s="5" t="s">
        <v>269</v>
      </c>
    </row>
    <row r="17" spans="1:33" customFormat="1" ht="15" x14ac:dyDescent="0.25">
      <c r="A17" s="295" t="s">
        <v>268</v>
      </c>
      <c r="B17" s="295"/>
      <c r="C17" s="295"/>
      <c r="D17" s="295"/>
      <c r="E17" s="295"/>
      <c r="F17" s="295"/>
      <c r="G17" s="296">
        <v>61</v>
      </c>
      <c r="H17" s="296"/>
      <c r="I17" s="296"/>
      <c r="J17" s="296"/>
      <c r="K17" s="296"/>
      <c r="L17" s="296"/>
      <c r="M17" s="296"/>
      <c r="N17" s="296"/>
      <c r="AC17" s="5" t="s">
        <v>57</v>
      </c>
    </row>
    <row r="18" spans="1:33" customFormat="1" ht="3.75" customHeight="1" x14ac:dyDescent="0.25">
      <c r="A18" s="147"/>
      <c r="B18" s="52"/>
      <c r="C18" s="52"/>
      <c r="D18" s="52"/>
      <c r="E18" s="52"/>
      <c r="F18" s="54"/>
      <c r="G18" s="54"/>
      <c r="H18" s="54"/>
      <c r="I18" s="54"/>
      <c r="J18" s="54"/>
      <c r="K18" s="54"/>
      <c r="L18" s="54"/>
      <c r="M18" s="54"/>
      <c r="N18" s="54"/>
    </row>
    <row r="19" spans="1:33" customFormat="1" ht="15" x14ac:dyDescent="0.25">
      <c r="A19" s="293" t="s">
        <v>34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AD19" s="5" t="s">
        <v>34</v>
      </c>
    </row>
    <row r="20" spans="1:33" customFormat="1" ht="15" x14ac:dyDescent="0.25">
      <c r="A20" s="289" t="s">
        <v>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33" customFormat="1" ht="5.25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1:33" customFormat="1" ht="15" x14ac:dyDescent="0.25">
      <c r="A22" s="293" t="s">
        <v>448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AE22" s="5" t="s">
        <v>267</v>
      </c>
    </row>
    <row r="23" spans="1:33" customFormat="1" ht="15" x14ac:dyDescent="0.25">
      <c r="A23" s="289" t="s">
        <v>266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</row>
    <row r="24" spans="1:33" customFormat="1" ht="21" customHeight="1" x14ac:dyDescent="0.25">
      <c r="A24" s="294" t="s">
        <v>307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</row>
    <row r="25" spans="1:33" customFormat="1" ht="3.75" customHeight="1" x14ac:dyDescent="0.2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33" customFormat="1" ht="15" x14ac:dyDescent="0.25">
      <c r="A26" s="288" t="s">
        <v>443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AF26" s="5" t="s">
        <v>7</v>
      </c>
    </row>
    <row r="27" spans="1:33" customFormat="1" ht="12" customHeight="1" x14ac:dyDescent="0.25">
      <c r="A27" s="289" t="s">
        <v>263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33" customFormat="1" ht="12" customHeight="1" x14ac:dyDescent="0.25">
      <c r="A28" s="52" t="s">
        <v>262</v>
      </c>
      <c r="B28" s="144" t="s">
        <v>261</v>
      </c>
      <c r="C28" s="136" t="s">
        <v>260</v>
      </c>
      <c r="D28" s="136"/>
      <c r="E28" s="136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33" customFormat="1" ht="12" customHeight="1" x14ac:dyDescent="0.25">
      <c r="A29" s="52" t="s">
        <v>259</v>
      </c>
      <c r="B29" s="290" t="s">
        <v>306</v>
      </c>
      <c r="C29" s="290"/>
      <c r="D29" s="290"/>
      <c r="E29" s="290"/>
      <c r="F29" s="290"/>
      <c r="G29" s="143"/>
      <c r="H29" s="143"/>
      <c r="I29" s="143"/>
      <c r="J29" s="143"/>
      <c r="K29" s="143"/>
      <c r="L29" s="143"/>
      <c r="M29" s="143"/>
      <c r="N29" s="143"/>
    </row>
    <row r="30" spans="1:33" customFormat="1" ht="15" x14ac:dyDescent="0.25">
      <c r="A30" s="52"/>
      <c r="B30" s="291" t="s">
        <v>258</v>
      </c>
      <c r="C30" s="291"/>
      <c r="D30" s="291"/>
      <c r="E30" s="291"/>
      <c r="F30" s="291"/>
      <c r="G30" s="140"/>
      <c r="H30" s="140"/>
      <c r="I30" s="140"/>
      <c r="J30" s="140"/>
      <c r="K30" s="140"/>
      <c r="L30" s="140"/>
      <c r="M30" s="142"/>
      <c r="N30" s="140"/>
    </row>
    <row r="31" spans="1:33" customFormat="1" ht="5.25" customHeight="1" x14ac:dyDescent="0.25">
      <c r="A31" s="52"/>
      <c r="B31" s="52"/>
      <c r="C31" s="52"/>
      <c r="D31" s="141"/>
      <c r="E31" s="141"/>
      <c r="F31" s="141"/>
      <c r="G31" s="141"/>
      <c r="H31" s="141"/>
      <c r="I31" s="141"/>
      <c r="J31" s="141"/>
      <c r="K31" s="141"/>
      <c r="L31" s="141"/>
      <c r="M31" s="140"/>
      <c r="N31" s="140"/>
    </row>
    <row r="32" spans="1:33" customFormat="1" ht="15" x14ac:dyDescent="0.25">
      <c r="A32" s="56" t="s">
        <v>257</v>
      </c>
      <c r="B32" s="52"/>
      <c r="C32" s="52"/>
      <c r="D32" s="292" t="s">
        <v>344</v>
      </c>
      <c r="E32" s="292"/>
      <c r="F32" s="292"/>
      <c r="G32" s="57"/>
      <c r="H32" s="57"/>
      <c r="I32" s="57"/>
      <c r="J32" s="57"/>
      <c r="K32" s="57"/>
      <c r="L32" s="57"/>
      <c r="M32" s="57"/>
      <c r="N32" s="57"/>
      <c r="AG32" s="5" t="s">
        <v>343</v>
      </c>
    </row>
    <row r="33" spans="1:36" customFormat="1" ht="7.5" customHeight="1" x14ac:dyDescent="0.25">
      <c r="A33" s="52"/>
      <c r="B33" s="4"/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36" customFormat="1" ht="12" customHeight="1" x14ac:dyDescent="0.25">
      <c r="A34" s="56" t="s">
        <v>256</v>
      </c>
      <c r="B34" s="4"/>
      <c r="C34" s="58">
        <v>174.17</v>
      </c>
      <c r="D34" s="53" t="s">
        <v>401</v>
      </c>
      <c r="E34" s="130" t="s">
        <v>248</v>
      </c>
      <c r="G34" s="4"/>
      <c r="H34" s="4"/>
      <c r="I34" s="4"/>
      <c r="J34" s="4"/>
      <c r="K34" s="4"/>
      <c r="L34" s="59"/>
      <c r="M34" s="59"/>
      <c r="N34" s="4"/>
    </row>
    <row r="35" spans="1:36" customFormat="1" ht="11.25" customHeight="1" x14ac:dyDescent="0.25">
      <c r="A35" s="52"/>
      <c r="B35" s="10" t="s">
        <v>255</v>
      </c>
      <c r="C35" s="60"/>
      <c r="D35" s="55"/>
      <c r="E35" s="130"/>
      <c r="G35" s="4"/>
    </row>
    <row r="36" spans="1:36" customFormat="1" ht="12" customHeight="1" x14ac:dyDescent="0.25">
      <c r="A36" s="52"/>
      <c r="B36" s="61" t="s">
        <v>254</v>
      </c>
      <c r="C36" s="58">
        <v>174.17</v>
      </c>
      <c r="D36" s="53" t="s">
        <v>401</v>
      </c>
      <c r="E36" s="130" t="s">
        <v>248</v>
      </c>
      <c r="G36" s="4" t="s">
        <v>253</v>
      </c>
      <c r="I36" s="4"/>
      <c r="J36" s="4"/>
      <c r="K36" s="4"/>
      <c r="L36" s="58">
        <v>39.93</v>
      </c>
      <c r="M36" s="62" t="s">
        <v>400</v>
      </c>
      <c r="N36" s="130" t="s">
        <v>248</v>
      </c>
    </row>
    <row r="37" spans="1:36" customFormat="1" ht="12" customHeight="1" x14ac:dyDescent="0.25">
      <c r="A37" s="52"/>
      <c r="B37" s="61" t="s">
        <v>14</v>
      </c>
      <c r="C37" s="58">
        <v>0</v>
      </c>
      <c r="D37" s="63" t="s">
        <v>249</v>
      </c>
      <c r="E37" s="130" t="s">
        <v>248</v>
      </c>
      <c r="G37" s="4" t="s">
        <v>252</v>
      </c>
      <c r="I37" s="4"/>
      <c r="J37" s="4"/>
      <c r="K37" s="4"/>
      <c r="L37" s="285">
        <v>165.66</v>
      </c>
      <c r="M37" s="285"/>
      <c r="N37" s="130" t="s">
        <v>250</v>
      </c>
    </row>
    <row r="38" spans="1:36" customFormat="1" ht="12" customHeight="1" x14ac:dyDescent="0.25">
      <c r="A38" s="52"/>
      <c r="B38" s="61" t="s">
        <v>15</v>
      </c>
      <c r="C38" s="58">
        <v>0</v>
      </c>
      <c r="D38" s="63" t="s">
        <v>249</v>
      </c>
      <c r="E38" s="130" t="s">
        <v>248</v>
      </c>
      <c r="G38" s="4" t="s">
        <v>251</v>
      </c>
      <c r="I38" s="4"/>
      <c r="J38" s="4"/>
      <c r="K38" s="4"/>
      <c r="L38" s="285">
        <v>10.029999999999999</v>
      </c>
      <c r="M38" s="285"/>
      <c r="N38" s="130" t="s">
        <v>250</v>
      </c>
    </row>
    <row r="39" spans="1:36" customFormat="1" ht="12" customHeight="1" x14ac:dyDescent="0.25">
      <c r="A39" s="52"/>
      <c r="B39" s="61" t="s">
        <v>16</v>
      </c>
      <c r="C39" s="58">
        <v>0</v>
      </c>
      <c r="D39" s="53" t="s">
        <v>249</v>
      </c>
      <c r="E39" s="130" t="s">
        <v>248</v>
      </c>
      <c r="G39" s="4"/>
      <c r="H39" s="4"/>
      <c r="I39" s="4"/>
      <c r="J39" s="4"/>
      <c r="K39" s="4"/>
      <c r="L39" s="286" t="s">
        <v>247</v>
      </c>
      <c r="M39" s="286"/>
      <c r="N39" s="4"/>
    </row>
    <row r="40" spans="1:36" customFormat="1" ht="7.5" customHeight="1" x14ac:dyDescent="0.25">
      <c r="A40" s="64"/>
    </row>
    <row r="41" spans="1:36" customFormat="1" ht="23.25" customHeight="1" x14ac:dyDescent="0.25">
      <c r="A41" s="287" t="s">
        <v>9</v>
      </c>
      <c r="B41" s="283" t="s">
        <v>10</v>
      </c>
      <c r="C41" s="283" t="s">
        <v>246</v>
      </c>
      <c r="D41" s="283"/>
      <c r="E41" s="283"/>
      <c r="F41" s="283" t="s">
        <v>245</v>
      </c>
      <c r="G41" s="283" t="s">
        <v>244</v>
      </c>
      <c r="H41" s="283"/>
      <c r="I41" s="283"/>
      <c r="J41" s="283" t="s">
        <v>243</v>
      </c>
      <c r="K41" s="283"/>
      <c r="L41" s="283"/>
      <c r="M41" s="283" t="s">
        <v>242</v>
      </c>
      <c r="N41" s="283" t="s">
        <v>241</v>
      </c>
    </row>
    <row r="42" spans="1:36" customFormat="1" ht="28.5" customHeight="1" x14ac:dyDescent="0.25">
      <c r="A42" s="287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</row>
    <row r="43" spans="1:36" customFormat="1" ht="22.5" x14ac:dyDescent="0.25">
      <c r="A43" s="287"/>
      <c r="B43" s="283"/>
      <c r="C43" s="283"/>
      <c r="D43" s="283"/>
      <c r="E43" s="283"/>
      <c r="F43" s="283"/>
      <c r="G43" s="131" t="s">
        <v>239</v>
      </c>
      <c r="H43" s="131" t="s">
        <v>238</v>
      </c>
      <c r="I43" s="131" t="s">
        <v>240</v>
      </c>
      <c r="J43" s="131" t="s">
        <v>239</v>
      </c>
      <c r="K43" s="131" t="s">
        <v>238</v>
      </c>
      <c r="L43" s="131" t="s">
        <v>17</v>
      </c>
      <c r="M43" s="283"/>
      <c r="N43" s="283"/>
    </row>
    <row r="44" spans="1:36" customFormat="1" ht="15" x14ac:dyDescent="0.25">
      <c r="A44" s="65">
        <v>1</v>
      </c>
      <c r="B44" s="132">
        <v>2</v>
      </c>
      <c r="C44" s="284">
        <v>3</v>
      </c>
      <c r="D44" s="284"/>
      <c r="E44" s="284"/>
      <c r="F44" s="132">
        <v>4</v>
      </c>
      <c r="G44" s="132">
        <v>5</v>
      </c>
      <c r="H44" s="132">
        <v>6</v>
      </c>
      <c r="I44" s="132">
        <v>7</v>
      </c>
      <c r="J44" s="132">
        <v>8</v>
      </c>
      <c r="K44" s="132">
        <v>9</v>
      </c>
      <c r="L44" s="132">
        <v>10</v>
      </c>
      <c r="M44" s="132">
        <v>11</v>
      </c>
      <c r="N44" s="132">
        <v>12</v>
      </c>
    </row>
    <row r="45" spans="1:36" customFormat="1" ht="15" x14ac:dyDescent="0.25">
      <c r="A45" s="280" t="s">
        <v>305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2"/>
      <c r="AH45" s="13" t="s">
        <v>305</v>
      </c>
    </row>
    <row r="46" spans="1:36" customFormat="1" ht="34.5" x14ac:dyDescent="0.25">
      <c r="A46" s="66" t="s">
        <v>122</v>
      </c>
      <c r="B46" s="133" t="s">
        <v>304</v>
      </c>
      <c r="C46" s="272" t="s">
        <v>303</v>
      </c>
      <c r="D46" s="272"/>
      <c r="E46" s="272"/>
      <c r="F46" s="67" t="s">
        <v>196</v>
      </c>
      <c r="G46" s="68"/>
      <c r="H46" s="68"/>
      <c r="I46" s="184">
        <v>3.661</v>
      </c>
      <c r="J46" s="70"/>
      <c r="K46" s="68"/>
      <c r="L46" s="70"/>
      <c r="M46" s="68"/>
      <c r="N46" s="71"/>
      <c r="AH46" s="13"/>
      <c r="AI46" s="20" t="s">
        <v>303</v>
      </c>
    </row>
    <row r="47" spans="1:36" customFormat="1" ht="15" x14ac:dyDescent="0.25">
      <c r="A47" s="72"/>
      <c r="B47" s="73" t="s">
        <v>122</v>
      </c>
      <c r="C47" s="266" t="s">
        <v>121</v>
      </c>
      <c r="D47" s="266"/>
      <c r="E47" s="266"/>
      <c r="F47" s="74"/>
      <c r="G47" s="75"/>
      <c r="H47" s="75"/>
      <c r="I47" s="75"/>
      <c r="J47" s="76">
        <v>317.60000000000002</v>
      </c>
      <c r="K47" s="75"/>
      <c r="L47" s="183">
        <v>1162.73</v>
      </c>
      <c r="M47" s="78">
        <v>30.13</v>
      </c>
      <c r="N47" s="186">
        <v>35033.050000000003</v>
      </c>
      <c r="AH47" s="13"/>
      <c r="AI47" s="20"/>
      <c r="AJ47" s="2" t="s">
        <v>121</v>
      </c>
    </row>
    <row r="48" spans="1:36" customFormat="1" ht="15" x14ac:dyDescent="0.25">
      <c r="A48" s="72"/>
      <c r="B48" s="73" t="s">
        <v>155</v>
      </c>
      <c r="C48" s="266" t="s">
        <v>154</v>
      </c>
      <c r="D48" s="266"/>
      <c r="E48" s="266"/>
      <c r="F48" s="74"/>
      <c r="G48" s="75"/>
      <c r="H48" s="75"/>
      <c r="I48" s="75"/>
      <c r="J48" s="183">
        <v>2034</v>
      </c>
      <c r="K48" s="75"/>
      <c r="L48" s="183">
        <v>7446.47</v>
      </c>
      <c r="M48" s="78">
        <v>6.67</v>
      </c>
      <c r="N48" s="186">
        <v>49667.95</v>
      </c>
      <c r="AH48" s="13"/>
      <c r="AI48" s="20"/>
      <c r="AJ48" s="2" t="s">
        <v>154</v>
      </c>
    </row>
    <row r="49" spans="1:40" customFormat="1" ht="15" x14ac:dyDescent="0.25">
      <c r="A49" s="86"/>
      <c r="B49" s="73"/>
      <c r="C49" s="266" t="s">
        <v>113</v>
      </c>
      <c r="D49" s="266"/>
      <c r="E49" s="266"/>
      <c r="F49" s="74" t="s">
        <v>112</v>
      </c>
      <c r="G49" s="93">
        <v>40</v>
      </c>
      <c r="H49" s="75"/>
      <c r="I49" s="78">
        <v>146.44</v>
      </c>
      <c r="J49" s="84"/>
      <c r="K49" s="75"/>
      <c r="L49" s="84"/>
      <c r="M49" s="75"/>
      <c r="N49" s="85"/>
      <c r="AH49" s="13"/>
      <c r="AI49" s="20"/>
      <c r="AK49" s="2" t="s">
        <v>113</v>
      </c>
    </row>
    <row r="50" spans="1:40" customFormat="1" ht="15" x14ac:dyDescent="0.25">
      <c r="A50" s="72"/>
      <c r="B50" s="73"/>
      <c r="C50" s="275" t="s">
        <v>110</v>
      </c>
      <c r="D50" s="275"/>
      <c r="E50" s="275"/>
      <c r="F50" s="89"/>
      <c r="G50" s="90"/>
      <c r="H50" s="90"/>
      <c r="I50" s="90"/>
      <c r="J50" s="181">
        <v>2351.6</v>
      </c>
      <c r="K50" s="90"/>
      <c r="L50" s="181">
        <v>8609.2000000000007</v>
      </c>
      <c r="M50" s="90"/>
      <c r="N50" s="187">
        <v>84701</v>
      </c>
      <c r="AH50" s="13"/>
      <c r="AI50" s="20"/>
      <c r="AL50" s="2" t="s">
        <v>110</v>
      </c>
    </row>
    <row r="51" spans="1:40" customFormat="1" ht="15" x14ac:dyDescent="0.25">
      <c r="A51" s="86"/>
      <c r="B51" s="73"/>
      <c r="C51" s="266" t="s">
        <v>109</v>
      </c>
      <c r="D51" s="266"/>
      <c r="E51" s="266"/>
      <c r="F51" s="74"/>
      <c r="G51" s="75"/>
      <c r="H51" s="75"/>
      <c r="I51" s="75"/>
      <c r="J51" s="84"/>
      <c r="K51" s="75"/>
      <c r="L51" s="183">
        <v>1162.73</v>
      </c>
      <c r="M51" s="75"/>
      <c r="N51" s="186">
        <v>35033.050000000003</v>
      </c>
      <c r="AH51" s="13"/>
      <c r="AI51" s="20"/>
      <c r="AK51" s="2" t="s">
        <v>109</v>
      </c>
    </row>
    <row r="52" spans="1:40" customFormat="1" ht="22.5" x14ac:dyDescent="0.25">
      <c r="A52" s="86"/>
      <c r="B52" s="73" t="s">
        <v>289</v>
      </c>
      <c r="C52" s="266" t="s">
        <v>288</v>
      </c>
      <c r="D52" s="266"/>
      <c r="E52" s="266"/>
      <c r="F52" s="74" t="s">
        <v>105</v>
      </c>
      <c r="G52" s="93">
        <v>103</v>
      </c>
      <c r="H52" s="87">
        <v>0.9</v>
      </c>
      <c r="I52" s="87">
        <v>92.7</v>
      </c>
      <c r="J52" s="84"/>
      <c r="K52" s="75"/>
      <c r="L52" s="183">
        <v>1077.8499999999999</v>
      </c>
      <c r="M52" s="75"/>
      <c r="N52" s="186">
        <v>32475.64</v>
      </c>
      <c r="AH52" s="13"/>
      <c r="AI52" s="20"/>
      <c r="AK52" s="2" t="s">
        <v>288</v>
      </c>
    </row>
    <row r="53" spans="1:40" customFormat="1" ht="22.5" x14ac:dyDescent="0.25">
      <c r="A53" s="86"/>
      <c r="B53" s="73" t="s">
        <v>287</v>
      </c>
      <c r="C53" s="266" t="s">
        <v>286</v>
      </c>
      <c r="D53" s="266"/>
      <c r="E53" s="266"/>
      <c r="F53" s="74" t="s">
        <v>105</v>
      </c>
      <c r="G53" s="93">
        <v>72</v>
      </c>
      <c r="H53" s="78">
        <v>0.85</v>
      </c>
      <c r="I53" s="87">
        <v>61.2</v>
      </c>
      <c r="J53" s="84"/>
      <c r="K53" s="75"/>
      <c r="L53" s="76">
        <v>711.59</v>
      </c>
      <c r="M53" s="75"/>
      <c r="N53" s="186">
        <v>21440.23</v>
      </c>
      <c r="AH53" s="13"/>
      <c r="AI53" s="20"/>
      <c r="AK53" s="2" t="s">
        <v>286</v>
      </c>
    </row>
    <row r="54" spans="1:40" customFormat="1" ht="15" x14ac:dyDescent="0.25">
      <c r="A54" s="94"/>
      <c r="B54" s="135"/>
      <c r="C54" s="272" t="s">
        <v>96</v>
      </c>
      <c r="D54" s="272"/>
      <c r="E54" s="272"/>
      <c r="F54" s="67"/>
      <c r="G54" s="68"/>
      <c r="H54" s="68"/>
      <c r="I54" s="68"/>
      <c r="J54" s="70"/>
      <c r="K54" s="68"/>
      <c r="L54" s="98">
        <v>10398.64</v>
      </c>
      <c r="M54" s="90"/>
      <c r="N54" s="99">
        <v>138616.87</v>
      </c>
      <c r="AH54" s="13"/>
      <c r="AI54" s="20"/>
      <c r="AM54" s="20" t="s">
        <v>96</v>
      </c>
    </row>
    <row r="55" spans="1:40" customFormat="1" ht="23.25" x14ac:dyDescent="0.25">
      <c r="A55" s="66" t="s">
        <v>120</v>
      </c>
      <c r="B55" s="133" t="s">
        <v>301</v>
      </c>
      <c r="C55" s="272" t="s">
        <v>300</v>
      </c>
      <c r="D55" s="272"/>
      <c r="E55" s="272"/>
      <c r="F55" s="67" t="s">
        <v>196</v>
      </c>
      <c r="G55" s="68"/>
      <c r="H55" s="68"/>
      <c r="I55" s="184">
        <v>3.661</v>
      </c>
      <c r="J55" s="70"/>
      <c r="K55" s="68"/>
      <c r="L55" s="70"/>
      <c r="M55" s="68"/>
      <c r="N55" s="71"/>
      <c r="AH55" s="13"/>
      <c r="AI55" s="20" t="s">
        <v>300</v>
      </c>
      <c r="AM55" s="20"/>
    </row>
    <row r="56" spans="1:40" customFormat="1" ht="15" x14ac:dyDescent="0.25">
      <c r="A56" s="72"/>
      <c r="B56" s="73" t="s">
        <v>122</v>
      </c>
      <c r="C56" s="266" t="s">
        <v>121</v>
      </c>
      <c r="D56" s="266"/>
      <c r="E56" s="266"/>
      <c r="F56" s="74"/>
      <c r="G56" s="75"/>
      <c r="H56" s="75"/>
      <c r="I56" s="75"/>
      <c r="J56" s="76">
        <v>44.42</v>
      </c>
      <c r="K56" s="75"/>
      <c r="L56" s="76">
        <v>162.62</v>
      </c>
      <c r="M56" s="78">
        <v>30.13</v>
      </c>
      <c r="N56" s="186">
        <v>4899.74</v>
      </c>
      <c r="AH56" s="13"/>
      <c r="AI56" s="20"/>
      <c r="AJ56" s="2" t="s">
        <v>121</v>
      </c>
      <c r="AM56" s="20"/>
    </row>
    <row r="57" spans="1:40" customFormat="1" ht="15" x14ac:dyDescent="0.25">
      <c r="A57" s="72"/>
      <c r="B57" s="73" t="s">
        <v>120</v>
      </c>
      <c r="C57" s="266" t="s">
        <v>119</v>
      </c>
      <c r="D57" s="266"/>
      <c r="E57" s="266"/>
      <c r="F57" s="74"/>
      <c r="G57" s="75"/>
      <c r="H57" s="75"/>
      <c r="I57" s="75"/>
      <c r="J57" s="76">
        <v>301.39999999999998</v>
      </c>
      <c r="K57" s="75"/>
      <c r="L57" s="183">
        <v>1103.43</v>
      </c>
      <c r="M57" s="78">
        <v>11.44</v>
      </c>
      <c r="N57" s="186">
        <v>12623.24</v>
      </c>
      <c r="AH57" s="13"/>
      <c r="AI57" s="20"/>
      <c r="AJ57" s="2" t="s">
        <v>119</v>
      </c>
      <c r="AM57" s="20"/>
    </row>
    <row r="58" spans="1:40" customFormat="1" ht="15" x14ac:dyDescent="0.25">
      <c r="A58" s="72"/>
      <c r="B58" s="73" t="s">
        <v>118</v>
      </c>
      <c r="C58" s="266" t="s">
        <v>117</v>
      </c>
      <c r="D58" s="266"/>
      <c r="E58" s="266"/>
      <c r="F58" s="74"/>
      <c r="G58" s="75"/>
      <c r="H58" s="75"/>
      <c r="I58" s="75"/>
      <c r="J58" s="76">
        <v>31.78</v>
      </c>
      <c r="K58" s="75"/>
      <c r="L58" s="76">
        <v>116.35</v>
      </c>
      <c r="M58" s="78">
        <v>30.13</v>
      </c>
      <c r="N58" s="186">
        <v>3505.63</v>
      </c>
      <c r="AH58" s="13"/>
      <c r="AI58" s="20"/>
      <c r="AJ58" s="2" t="s">
        <v>117</v>
      </c>
      <c r="AM58" s="20"/>
    </row>
    <row r="59" spans="1:40" customFormat="1" ht="15" x14ac:dyDescent="0.25">
      <c r="A59" s="72"/>
      <c r="B59" s="73" t="s">
        <v>155</v>
      </c>
      <c r="C59" s="266" t="s">
        <v>154</v>
      </c>
      <c r="D59" s="266"/>
      <c r="E59" s="266"/>
      <c r="F59" s="74"/>
      <c r="G59" s="75"/>
      <c r="H59" s="75"/>
      <c r="I59" s="75"/>
      <c r="J59" s="76">
        <v>24.4</v>
      </c>
      <c r="K59" s="75"/>
      <c r="L59" s="76">
        <v>89.33</v>
      </c>
      <c r="M59" s="78">
        <v>6.67</v>
      </c>
      <c r="N59" s="77">
        <v>595.83000000000004</v>
      </c>
      <c r="AH59" s="13"/>
      <c r="AI59" s="20"/>
      <c r="AJ59" s="2" t="s">
        <v>154</v>
      </c>
      <c r="AM59" s="20"/>
    </row>
    <row r="60" spans="1:40" customFormat="1" ht="15" x14ac:dyDescent="0.25">
      <c r="A60" s="79" t="s">
        <v>116</v>
      </c>
      <c r="B60" s="80" t="s">
        <v>299</v>
      </c>
      <c r="C60" s="274" t="s">
        <v>298</v>
      </c>
      <c r="D60" s="274"/>
      <c r="E60" s="274"/>
      <c r="F60" s="81" t="s">
        <v>99</v>
      </c>
      <c r="G60" s="82">
        <v>2</v>
      </c>
      <c r="H60" s="83"/>
      <c r="I60" s="185">
        <v>7.3220000000000001</v>
      </c>
      <c r="J60" s="84"/>
      <c r="K60" s="75"/>
      <c r="L60" s="84"/>
      <c r="M60" s="75"/>
      <c r="N60" s="85"/>
      <c r="AH60" s="13"/>
      <c r="AI60" s="20"/>
      <c r="AM60" s="20"/>
      <c r="AN60" s="139" t="s">
        <v>298</v>
      </c>
    </row>
    <row r="61" spans="1:40" customFormat="1" ht="15" x14ac:dyDescent="0.25">
      <c r="A61" s="86"/>
      <c r="B61" s="73"/>
      <c r="C61" s="266" t="s">
        <v>113</v>
      </c>
      <c r="D61" s="266"/>
      <c r="E61" s="266"/>
      <c r="F61" s="74" t="s">
        <v>112</v>
      </c>
      <c r="G61" s="78">
        <v>5.25</v>
      </c>
      <c r="H61" s="75"/>
      <c r="I61" s="182">
        <v>19.22025</v>
      </c>
      <c r="J61" s="84"/>
      <c r="K61" s="75"/>
      <c r="L61" s="84"/>
      <c r="M61" s="75"/>
      <c r="N61" s="85"/>
      <c r="AH61" s="13"/>
      <c r="AI61" s="20"/>
      <c r="AK61" s="2" t="s">
        <v>113</v>
      </c>
      <c r="AM61" s="20"/>
      <c r="AN61" s="139"/>
    </row>
    <row r="62" spans="1:40" customFormat="1" ht="15" x14ac:dyDescent="0.25">
      <c r="A62" s="86"/>
      <c r="B62" s="73"/>
      <c r="C62" s="266" t="s">
        <v>111</v>
      </c>
      <c r="D62" s="266"/>
      <c r="E62" s="266"/>
      <c r="F62" s="74" t="s">
        <v>112</v>
      </c>
      <c r="G62" s="78">
        <v>2.74</v>
      </c>
      <c r="H62" s="75"/>
      <c r="I62" s="182">
        <v>10.031140000000001</v>
      </c>
      <c r="J62" s="84"/>
      <c r="K62" s="75"/>
      <c r="L62" s="84"/>
      <c r="M62" s="75"/>
      <c r="N62" s="85"/>
      <c r="AH62" s="13"/>
      <c r="AI62" s="20"/>
      <c r="AK62" s="2" t="s">
        <v>111</v>
      </c>
      <c r="AM62" s="20"/>
      <c r="AN62" s="139"/>
    </row>
    <row r="63" spans="1:40" customFormat="1" ht="15" x14ac:dyDescent="0.25">
      <c r="A63" s="72"/>
      <c r="B63" s="73"/>
      <c r="C63" s="275" t="s">
        <v>110</v>
      </c>
      <c r="D63" s="275"/>
      <c r="E63" s="275"/>
      <c r="F63" s="89"/>
      <c r="G63" s="90"/>
      <c r="H63" s="90"/>
      <c r="I63" s="90"/>
      <c r="J63" s="91">
        <v>370.22</v>
      </c>
      <c r="K63" s="90"/>
      <c r="L63" s="181">
        <v>1355.38</v>
      </c>
      <c r="M63" s="90"/>
      <c r="N63" s="187">
        <v>18118.810000000001</v>
      </c>
      <c r="AH63" s="13"/>
      <c r="AI63" s="20"/>
      <c r="AL63" s="2" t="s">
        <v>110</v>
      </c>
      <c r="AM63" s="20"/>
      <c r="AN63" s="139"/>
    </row>
    <row r="64" spans="1:40" customFormat="1" ht="15" x14ac:dyDescent="0.25">
      <c r="A64" s="86"/>
      <c r="B64" s="73"/>
      <c r="C64" s="266" t="s">
        <v>109</v>
      </c>
      <c r="D64" s="266"/>
      <c r="E64" s="266"/>
      <c r="F64" s="74"/>
      <c r="G64" s="75"/>
      <c r="H64" s="75"/>
      <c r="I64" s="75"/>
      <c r="J64" s="84"/>
      <c r="K64" s="75"/>
      <c r="L64" s="76">
        <v>278.97000000000003</v>
      </c>
      <c r="M64" s="75"/>
      <c r="N64" s="186">
        <v>8405.3700000000008</v>
      </c>
      <c r="AH64" s="13"/>
      <c r="AI64" s="20"/>
      <c r="AK64" s="2" t="s">
        <v>109</v>
      </c>
      <c r="AM64" s="20"/>
      <c r="AN64" s="139"/>
    </row>
    <row r="65" spans="1:43" customFormat="1" ht="22.5" x14ac:dyDescent="0.25">
      <c r="A65" s="86"/>
      <c r="B65" s="73" t="s">
        <v>289</v>
      </c>
      <c r="C65" s="266" t="s">
        <v>288</v>
      </c>
      <c r="D65" s="266"/>
      <c r="E65" s="266"/>
      <c r="F65" s="74" t="s">
        <v>105</v>
      </c>
      <c r="G65" s="93">
        <v>103</v>
      </c>
      <c r="H65" s="87">
        <v>0.9</v>
      </c>
      <c r="I65" s="87">
        <v>92.7</v>
      </c>
      <c r="J65" s="84"/>
      <c r="K65" s="75"/>
      <c r="L65" s="76">
        <v>258.61</v>
      </c>
      <c r="M65" s="75"/>
      <c r="N65" s="186">
        <v>7791.78</v>
      </c>
      <c r="AH65" s="13"/>
      <c r="AI65" s="20"/>
      <c r="AK65" s="2" t="s">
        <v>288</v>
      </c>
      <c r="AM65" s="20"/>
      <c r="AN65" s="139"/>
    </row>
    <row r="66" spans="1:43" customFormat="1" ht="22.5" x14ac:dyDescent="0.25">
      <c r="A66" s="86"/>
      <c r="B66" s="73" t="s">
        <v>287</v>
      </c>
      <c r="C66" s="266" t="s">
        <v>286</v>
      </c>
      <c r="D66" s="266"/>
      <c r="E66" s="266"/>
      <c r="F66" s="74" t="s">
        <v>105</v>
      </c>
      <c r="G66" s="93">
        <v>72</v>
      </c>
      <c r="H66" s="78">
        <v>0.85</v>
      </c>
      <c r="I66" s="87">
        <v>61.2</v>
      </c>
      <c r="J66" s="84"/>
      <c r="K66" s="75"/>
      <c r="L66" s="76">
        <v>170.73</v>
      </c>
      <c r="M66" s="75"/>
      <c r="N66" s="186">
        <v>5144.09</v>
      </c>
      <c r="AH66" s="13"/>
      <c r="AI66" s="20"/>
      <c r="AK66" s="2" t="s">
        <v>286</v>
      </c>
      <c r="AM66" s="20"/>
      <c r="AN66" s="139"/>
    </row>
    <row r="67" spans="1:43" customFormat="1" ht="15" x14ac:dyDescent="0.25">
      <c r="A67" s="94"/>
      <c r="B67" s="135"/>
      <c r="C67" s="272" t="s">
        <v>96</v>
      </c>
      <c r="D67" s="272"/>
      <c r="E67" s="272"/>
      <c r="F67" s="67"/>
      <c r="G67" s="68"/>
      <c r="H67" s="68"/>
      <c r="I67" s="68"/>
      <c r="J67" s="70"/>
      <c r="K67" s="68"/>
      <c r="L67" s="98">
        <v>1784.72</v>
      </c>
      <c r="M67" s="90"/>
      <c r="N67" s="99">
        <v>31054.68</v>
      </c>
      <c r="AH67" s="13"/>
      <c r="AI67" s="20"/>
      <c r="AM67" s="20" t="s">
        <v>96</v>
      </c>
      <c r="AN67" s="139"/>
    </row>
    <row r="68" spans="1:43" customFormat="1" ht="15" x14ac:dyDescent="0.25">
      <c r="A68" s="66" t="s">
        <v>118</v>
      </c>
      <c r="B68" s="133" t="s">
        <v>297</v>
      </c>
      <c r="C68" s="272" t="s">
        <v>296</v>
      </c>
      <c r="D68" s="272"/>
      <c r="E68" s="272"/>
      <c r="F68" s="67" t="s">
        <v>99</v>
      </c>
      <c r="G68" s="68"/>
      <c r="H68" s="68"/>
      <c r="I68" s="184">
        <v>2.1219999999999999</v>
      </c>
      <c r="J68" s="95">
        <v>77.59</v>
      </c>
      <c r="K68" s="68"/>
      <c r="L68" s="95">
        <v>164.65</v>
      </c>
      <c r="M68" s="69">
        <v>6.67</v>
      </c>
      <c r="N68" s="99">
        <v>1098.22</v>
      </c>
      <c r="AH68" s="13"/>
      <c r="AI68" s="20" t="s">
        <v>296</v>
      </c>
      <c r="AM68" s="20"/>
      <c r="AN68" s="139"/>
    </row>
    <row r="69" spans="1:43" customFormat="1" ht="15" x14ac:dyDescent="0.25">
      <c r="A69" s="94"/>
      <c r="B69" s="135"/>
      <c r="C69" s="266" t="s">
        <v>285</v>
      </c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73"/>
      <c r="AH69" s="13"/>
      <c r="AI69" s="20"/>
      <c r="AM69" s="20"/>
      <c r="AN69" s="139"/>
      <c r="AO69" s="2" t="s">
        <v>285</v>
      </c>
    </row>
    <row r="70" spans="1:43" customFormat="1" ht="15" x14ac:dyDescent="0.25">
      <c r="A70" s="94"/>
      <c r="B70" s="135"/>
      <c r="C70" s="272" t="s">
        <v>96</v>
      </c>
      <c r="D70" s="272"/>
      <c r="E70" s="272"/>
      <c r="F70" s="67"/>
      <c r="G70" s="68"/>
      <c r="H70" s="68"/>
      <c r="I70" s="68"/>
      <c r="J70" s="70"/>
      <c r="K70" s="68"/>
      <c r="L70" s="95">
        <v>164.65</v>
      </c>
      <c r="M70" s="90"/>
      <c r="N70" s="99">
        <v>1098.22</v>
      </c>
      <c r="AH70" s="13"/>
      <c r="AI70" s="20"/>
      <c r="AM70" s="20" t="s">
        <v>96</v>
      </c>
      <c r="AN70" s="139"/>
    </row>
    <row r="71" spans="1:43" customFormat="1" ht="15" x14ac:dyDescent="0.25">
      <c r="A71" s="66" t="s">
        <v>155</v>
      </c>
      <c r="B71" s="133" t="s">
        <v>294</v>
      </c>
      <c r="C71" s="272" t="s">
        <v>293</v>
      </c>
      <c r="D71" s="272"/>
      <c r="E71" s="272"/>
      <c r="F71" s="67" t="s">
        <v>99</v>
      </c>
      <c r="G71" s="68"/>
      <c r="H71" s="68"/>
      <c r="I71" s="51">
        <v>2.2000000000000002</v>
      </c>
      <c r="J71" s="95">
        <v>152.84</v>
      </c>
      <c r="K71" s="68"/>
      <c r="L71" s="95">
        <v>336.25</v>
      </c>
      <c r="M71" s="69">
        <v>6.67</v>
      </c>
      <c r="N71" s="99">
        <v>2242.79</v>
      </c>
      <c r="AH71" s="13"/>
      <c r="AI71" s="20" t="s">
        <v>293</v>
      </c>
      <c r="AM71" s="20"/>
      <c r="AN71" s="139"/>
    </row>
    <row r="72" spans="1:43" customFormat="1" ht="15" x14ac:dyDescent="0.25">
      <c r="A72" s="94"/>
      <c r="B72" s="135"/>
      <c r="C72" s="266" t="s">
        <v>285</v>
      </c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73"/>
      <c r="AH72" s="13"/>
      <c r="AI72" s="20"/>
      <c r="AM72" s="20"/>
      <c r="AN72" s="139"/>
      <c r="AO72" s="2" t="s">
        <v>285</v>
      </c>
    </row>
    <row r="73" spans="1:43" customFormat="1" ht="15" x14ac:dyDescent="0.25">
      <c r="A73" s="94"/>
      <c r="B73" s="135"/>
      <c r="C73" s="272" t="s">
        <v>96</v>
      </c>
      <c r="D73" s="272"/>
      <c r="E73" s="272"/>
      <c r="F73" s="67"/>
      <c r="G73" s="68"/>
      <c r="H73" s="68"/>
      <c r="I73" s="68"/>
      <c r="J73" s="70"/>
      <c r="K73" s="68"/>
      <c r="L73" s="95">
        <v>336.25</v>
      </c>
      <c r="M73" s="90"/>
      <c r="N73" s="99">
        <v>2242.79</v>
      </c>
      <c r="AH73" s="13"/>
      <c r="AI73" s="20"/>
      <c r="AM73" s="20" t="s">
        <v>96</v>
      </c>
      <c r="AN73" s="139"/>
    </row>
    <row r="74" spans="1:43" customFormat="1" ht="15" x14ac:dyDescent="0.25">
      <c r="A74" s="66" t="s">
        <v>233</v>
      </c>
      <c r="B74" s="133" t="s">
        <v>292</v>
      </c>
      <c r="C74" s="272" t="s">
        <v>291</v>
      </c>
      <c r="D74" s="272"/>
      <c r="E74" s="272"/>
      <c r="F74" s="67" t="s">
        <v>99</v>
      </c>
      <c r="G74" s="68"/>
      <c r="H74" s="68"/>
      <c r="I74" s="97">
        <v>3</v>
      </c>
      <c r="J74" s="95">
        <v>57.99</v>
      </c>
      <c r="K74" s="68"/>
      <c r="L74" s="95">
        <v>173.97</v>
      </c>
      <c r="M74" s="69">
        <v>6.67</v>
      </c>
      <c r="N74" s="99">
        <v>1160.3800000000001</v>
      </c>
      <c r="AH74" s="13"/>
      <c r="AI74" s="20" t="s">
        <v>291</v>
      </c>
      <c r="AM74" s="20"/>
      <c r="AN74" s="139"/>
    </row>
    <row r="75" spans="1:43" customFormat="1" ht="15" x14ac:dyDescent="0.25">
      <c r="A75" s="94"/>
      <c r="B75" s="135"/>
      <c r="C75" s="266" t="s">
        <v>285</v>
      </c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73"/>
      <c r="AH75" s="13"/>
      <c r="AI75" s="20"/>
      <c r="AM75" s="20"/>
      <c r="AN75" s="139"/>
      <c r="AO75" s="2" t="s">
        <v>285</v>
      </c>
    </row>
    <row r="76" spans="1:43" customFormat="1" ht="15" x14ac:dyDescent="0.25">
      <c r="A76" s="94"/>
      <c r="B76" s="135"/>
      <c r="C76" s="272" t="s">
        <v>96</v>
      </c>
      <c r="D76" s="272"/>
      <c r="E76" s="272"/>
      <c r="F76" s="67"/>
      <c r="G76" s="68"/>
      <c r="H76" s="68"/>
      <c r="I76" s="68"/>
      <c r="J76" s="70"/>
      <c r="K76" s="68"/>
      <c r="L76" s="95">
        <v>173.97</v>
      </c>
      <c r="M76" s="90"/>
      <c r="N76" s="99">
        <v>1160.3800000000001</v>
      </c>
      <c r="AH76" s="13"/>
      <c r="AI76" s="20"/>
      <c r="AM76" s="20" t="s">
        <v>96</v>
      </c>
      <c r="AN76" s="139"/>
    </row>
    <row r="77" spans="1:43" customFormat="1" ht="0" hidden="1" customHeight="1" x14ac:dyDescent="0.25">
      <c r="A77" s="100"/>
      <c r="B77" s="101"/>
      <c r="C77" s="101"/>
      <c r="D77" s="101"/>
      <c r="E77" s="101"/>
      <c r="F77" s="102"/>
      <c r="G77" s="102"/>
      <c r="H77" s="102"/>
      <c r="I77" s="102"/>
      <c r="J77" s="103"/>
      <c r="K77" s="102"/>
      <c r="L77" s="103"/>
      <c r="M77" s="75"/>
      <c r="N77" s="103"/>
      <c r="AH77" s="13"/>
      <c r="AI77" s="20"/>
      <c r="AM77" s="20"/>
      <c r="AN77" s="139"/>
    </row>
    <row r="78" spans="1:43" customFormat="1" ht="11.25" hidden="1" customHeight="1" x14ac:dyDescent="0.25"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5"/>
      <c r="M78" s="105"/>
      <c r="N78" s="105"/>
    </row>
    <row r="79" spans="1:43" customFormat="1" ht="15" x14ac:dyDescent="0.25">
      <c r="A79" s="106"/>
      <c r="B79" s="107"/>
      <c r="C79" s="272" t="s">
        <v>87</v>
      </c>
      <c r="D79" s="272"/>
      <c r="E79" s="272"/>
      <c r="F79" s="272"/>
      <c r="G79" s="272"/>
      <c r="H79" s="272"/>
      <c r="I79" s="272"/>
      <c r="J79" s="272"/>
      <c r="K79" s="272"/>
      <c r="L79" s="108"/>
      <c r="M79" s="109"/>
      <c r="N79" s="110"/>
      <c r="AP79" s="20" t="s">
        <v>87</v>
      </c>
    </row>
    <row r="80" spans="1:43" customFormat="1" ht="15" x14ac:dyDescent="0.25">
      <c r="A80" s="111"/>
      <c r="B80" s="73"/>
      <c r="C80" s="266" t="s">
        <v>86</v>
      </c>
      <c r="D80" s="266"/>
      <c r="E80" s="266"/>
      <c r="F80" s="266"/>
      <c r="G80" s="266"/>
      <c r="H80" s="266"/>
      <c r="I80" s="266"/>
      <c r="J80" s="266"/>
      <c r="K80" s="266"/>
      <c r="L80" s="112">
        <v>10639.45</v>
      </c>
      <c r="M80" s="113"/>
      <c r="N80" s="114">
        <v>107321.2</v>
      </c>
      <c r="AP80" s="20"/>
      <c r="AQ80" s="2" t="s">
        <v>86</v>
      </c>
    </row>
    <row r="81" spans="1:43" customFormat="1" ht="15" x14ac:dyDescent="0.25">
      <c r="A81" s="111"/>
      <c r="B81" s="73"/>
      <c r="C81" s="266" t="s">
        <v>85</v>
      </c>
      <c r="D81" s="266"/>
      <c r="E81" s="266"/>
      <c r="F81" s="266"/>
      <c r="G81" s="266"/>
      <c r="H81" s="266"/>
      <c r="I81" s="266"/>
      <c r="J81" s="266"/>
      <c r="K81" s="266"/>
      <c r="L81" s="115"/>
      <c r="M81" s="113"/>
      <c r="N81" s="116"/>
      <c r="AP81" s="20"/>
      <c r="AQ81" s="2" t="s">
        <v>85</v>
      </c>
    </row>
    <row r="82" spans="1:43" customFormat="1" ht="15" x14ac:dyDescent="0.25">
      <c r="A82" s="111"/>
      <c r="B82" s="73"/>
      <c r="C82" s="266" t="s">
        <v>84</v>
      </c>
      <c r="D82" s="266"/>
      <c r="E82" s="266"/>
      <c r="F82" s="266"/>
      <c r="G82" s="266"/>
      <c r="H82" s="266"/>
      <c r="I82" s="266"/>
      <c r="J82" s="266"/>
      <c r="K82" s="266"/>
      <c r="L82" s="112">
        <v>1325.35</v>
      </c>
      <c r="M82" s="113"/>
      <c r="N82" s="114">
        <v>39932.79</v>
      </c>
      <c r="AP82" s="20"/>
      <c r="AQ82" s="2" t="s">
        <v>84</v>
      </c>
    </row>
    <row r="83" spans="1:43" customFormat="1" ht="15" x14ac:dyDescent="0.25">
      <c r="A83" s="111"/>
      <c r="B83" s="73"/>
      <c r="C83" s="266" t="s">
        <v>83</v>
      </c>
      <c r="D83" s="266"/>
      <c r="E83" s="266"/>
      <c r="F83" s="266"/>
      <c r="G83" s="266"/>
      <c r="H83" s="266"/>
      <c r="I83" s="266"/>
      <c r="J83" s="266"/>
      <c r="K83" s="266"/>
      <c r="L83" s="112">
        <v>1103.43</v>
      </c>
      <c r="M83" s="113"/>
      <c r="N83" s="114">
        <v>12623.24</v>
      </c>
      <c r="AP83" s="20"/>
      <c r="AQ83" s="2" t="s">
        <v>83</v>
      </c>
    </row>
    <row r="84" spans="1:43" customFormat="1" ht="15" x14ac:dyDescent="0.25">
      <c r="A84" s="111"/>
      <c r="B84" s="73"/>
      <c r="C84" s="266" t="s">
        <v>82</v>
      </c>
      <c r="D84" s="266"/>
      <c r="E84" s="266"/>
      <c r="F84" s="266"/>
      <c r="G84" s="266"/>
      <c r="H84" s="266"/>
      <c r="I84" s="266"/>
      <c r="J84" s="266"/>
      <c r="K84" s="266"/>
      <c r="L84" s="117">
        <v>116.35</v>
      </c>
      <c r="M84" s="113"/>
      <c r="N84" s="114">
        <v>3505.63</v>
      </c>
      <c r="AP84" s="20"/>
      <c r="AQ84" s="2" t="s">
        <v>82</v>
      </c>
    </row>
    <row r="85" spans="1:43" customFormat="1" ht="15" x14ac:dyDescent="0.25">
      <c r="A85" s="111"/>
      <c r="B85" s="73"/>
      <c r="C85" s="266" t="s">
        <v>81</v>
      </c>
      <c r="D85" s="266"/>
      <c r="E85" s="266"/>
      <c r="F85" s="266"/>
      <c r="G85" s="266"/>
      <c r="H85" s="266"/>
      <c r="I85" s="266"/>
      <c r="J85" s="266"/>
      <c r="K85" s="266"/>
      <c r="L85" s="112">
        <v>8210.67</v>
      </c>
      <c r="M85" s="113"/>
      <c r="N85" s="114">
        <v>54765.17</v>
      </c>
      <c r="AP85" s="20"/>
      <c r="AQ85" s="2" t="s">
        <v>81</v>
      </c>
    </row>
    <row r="86" spans="1:43" customFormat="1" ht="15" x14ac:dyDescent="0.25">
      <c r="A86" s="111"/>
      <c r="B86" s="73"/>
      <c r="C86" s="266" t="s">
        <v>80</v>
      </c>
      <c r="D86" s="266"/>
      <c r="E86" s="266"/>
      <c r="F86" s="266"/>
      <c r="G86" s="266"/>
      <c r="H86" s="266"/>
      <c r="I86" s="266"/>
      <c r="J86" s="266"/>
      <c r="K86" s="266"/>
      <c r="L86" s="112">
        <v>12858.23</v>
      </c>
      <c r="M86" s="113"/>
      <c r="N86" s="114">
        <v>174172.94</v>
      </c>
      <c r="AP86" s="20"/>
      <c r="AQ86" s="2" t="s">
        <v>80</v>
      </c>
    </row>
    <row r="87" spans="1:43" customFormat="1" ht="15" x14ac:dyDescent="0.25">
      <c r="A87" s="111"/>
      <c r="B87" s="73"/>
      <c r="C87" s="266" t="s">
        <v>85</v>
      </c>
      <c r="D87" s="266"/>
      <c r="E87" s="266"/>
      <c r="F87" s="266"/>
      <c r="G87" s="266"/>
      <c r="H87" s="266"/>
      <c r="I87" s="266"/>
      <c r="J87" s="266"/>
      <c r="K87" s="266"/>
      <c r="L87" s="115"/>
      <c r="M87" s="113"/>
      <c r="N87" s="116"/>
      <c r="AP87" s="20"/>
      <c r="AQ87" s="2" t="s">
        <v>85</v>
      </c>
    </row>
    <row r="88" spans="1:43" customFormat="1" ht="15" x14ac:dyDescent="0.25">
      <c r="A88" s="111"/>
      <c r="B88" s="73"/>
      <c r="C88" s="266" t="s">
        <v>94</v>
      </c>
      <c r="D88" s="266"/>
      <c r="E88" s="266"/>
      <c r="F88" s="266"/>
      <c r="G88" s="266"/>
      <c r="H88" s="266"/>
      <c r="I88" s="266"/>
      <c r="J88" s="266"/>
      <c r="K88" s="266"/>
      <c r="L88" s="112">
        <v>1325.35</v>
      </c>
      <c r="M88" s="113"/>
      <c r="N88" s="114">
        <v>39932.79</v>
      </c>
      <c r="AP88" s="20"/>
      <c r="AQ88" s="2" t="s">
        <v>94</v>
      </c>
    </row>
    <row r="89" spans="1:43" customFormat="1" ht="15" x14ac:dyDescent="0.25">
      <c r="A89" s="111"/>
      <c r="B89" s="73"/>
      <c r="C89" s="266" t="s">
        <v>93</v>
      </c>
      <c r="D89" s="266"/>
      <c r="E89" s="266"/>
      <c r="F89" s="266"/>
      <c r="G89" s="266"/>
      <c r="H89" s="266"/>
      <c r="I89" s="266"/>
      <c r="J89" s="266"/>
      <c r="K89" s="266"/>
      <c r="L89" s="112">
        <v>1103.43</v>
      </c>
      <c r="M89" s="113"/>
      <c r="N89" s="114">
        <v>12623.24</v>
      </c>
      <c r="AP89" s="20"/>
      <c r="AQ89" s="2" t="s">
        <v>93</v>
      </c>
    </row>
    <row r="90" spans="1:43" customFormat="1" ht="15" x14ac:dyDescent="0.25">
      <c r="A90" s="111"/>
      <c r="B90" s="73"/>
      <c r="C90" s="266" t="s">
        <v>92</v>
      </c>
      <c r="D90" s="266"/>
      <c r="E90" s="266"/>
      <c r="F90" s="266"/>
      <c r="G90" s="266"/>
      <c r="H90" s="266"/>
      <c r="I90" s="266"/>
      <c r="J90" s="266"/>
      <c r="K90" s="266"/>
      <c r="L90" s="117">
        <v>116.35</v>
      </c>
      <c r="M90" s="113"/>
      <c r="N90" s="114">
        <v>3505.63</v>
      </c>
      <c r="AP90" s="20"/>
      <c r="AQ90" s="2" t="s">
        <v>92</v>
      </c>
    </row>
    <row r="91" spans="1:43" customFormat="1" ht="15" x14ac:dyDescent="0.25">
      <c r="A91" s="111"/>
      <c r="B91" s="73"/>
      <c r="C91" s="266" t="s">
        <v>91</v>
      </c>
      <c r="D91" s="266"/>
      <c r="E91" s="266"/>
      <c r="F91" s="266"/>
      <c r="G91" s="266"/>
      <c r="H91" s="266"/>
      <c r="I91" s="266"/>
      <c r="J91" s="266"/>
      <c r="K91" s="266"/>
      <c r="L91" s="112">
        <v>8210.67</v>
      </c>
      <c r="M91" s="113"/>
      <c r="N91" s="114">
        <v>54765.17</v>
      </c>
      <c r="AP91" s="20"/>
      <c r="AQ91" s="2" t="s">
        <v>91</v>
      </c>
    </row>
    <row r="92" spans="1:43" customFormat="1" ht="15" x14ac:dyDescent="0.25">
      <c r="A92" s="111"/>
      <c r="B92" s="73"/>
      <c r="C92" s="266" t="s">
        <v>90</v>
      </c>
      <c r="D92" s="266"/>
      <c r="E92" s="266"/>
      <c r="F92" s="266"/>
      <c r="G92" s="266"/>
      <c r="H92" s="266"/>
      <c r="I92" s="266"/>
      <c r="J92" s="266"/>
      <c r="K92" s="266"/>
      <c r="L92" s="112">
        <v>1336.46</v>
      </c>
      <c r="M92" s="113"/>
      <c r="N92" s="114">
        <v>40267.42</v>
      </c>
      <c r="AP92" s="20"/>
      <c r="AQ92" s="2" t="s">
        <v>90</v>
      </c>
    </row>
    <row r="93" spans="1:43" customFormat="1" ht="15" x14ac:dyDescent="0.25">
      <c r="A93" s="111"/>
      <c r="B93" s="73"/>
      <c r="C93" s="266" t="s">
        <v>89</v>
      </c>
      <c r="D93" s="266"/>
      <c r="E93" s="266"/>
      <c r="F93" s="266"/>
      <c r="G93" s="266"/>
      <c r="H93" s="266"/>
      <c r="I93" s="266"/>
      <c r="J93" s="266"/>
      <c r="K93" s="266"/>
      <c r="L93" s="117">
        <v>882.32</v>
      </c>
      <c r="M93" s="113"/>
      <c r="N93" s="114">
        <v>26584.32</v>
      </c>
      <c r="AP93" s="20"/>
      <c r="AQ93" s="2" t="s">
        <v>89</v>
      </c>
    </row>
    <row r="94" spans="1:43" customFormat="1" ht="15" x14ac:dyDescent="0.25">
      <c r="A94" s="111"/>
      <c r="B94" s="73"/>
      <c r="C94" s="266" t="s">
        <v>70</v>
      </c>
      <c r="D94" s="266"/>
      <c r="E94" s="266"/>
      <c r="F94" s="266"/>
      <c r="G94" s="266"/>
      <c r="H94" s="266"/>
      <c r="I94" s="266"/>
      <c r="J94" s="266"/>
      <c r="K94" s="266"/>
      <c r="L94" s="112">
        <v>1441.7</v>
      </c>
      <c r="M94" s="113"/>
      <c r="N94" s="114">
        <v>43438.42</v>
      </c>
      <c r="AP94" s="20"/>
      <c r="AQ94" s="2" t="s">
        <v>70</v>
      </c>
    </row>
    <row r="95" spans="1:43" customFormat="1" ht="15" x14ac:dyDescent="0.25">
      <c r="A95" s="111"/>
      <c r="B95" s="73"/>
      <c r="C95" s="266" t="s">
        <v>69</v>
      </c>
      <c r="D95" s="266"/>
      <c r="E95" s="266"/>
      <c r="F95" s="266"/>
      <c r="G95" s="266"/>
      <c r="H95" s="266"/>
      <c r="I95" s="266"/>
      <c r="J95" s="266"/>
      <c r="K95" s="266"/>
      <c r="L95" s="112">
        <v>1336.46</v>
      </c>
      <c r="M95" s="113"/>
      <c r="N95" s="114">
        <v>40267.42</v>
      </c>
      <c r="AP95" s="20"/>
      <c r="AQ95" s="2" t="s">
        <v>69</v>
      </c>
    </row>
    <row r="96" spans="1:43" customFormat="1" ht="15" x14ac:dyDescent="0.25">
      <c r="A96" s="111"/>
      <c r="B96" s="73"/>
      <c r="C96" s="266" t="s">
        <v>68</v>
      </c>
      <c r="D96" s="266"/>
      <c r="E96" s="266"/>
      <c r="F96" s="266"/>
      <c r="G96" s="266"/>
      <c r="H96" s="266"/>
      <c r="I96" s="266"/>
      <c r="J96" s="266"/>
      <c r="K96" s="266"/>
      <c r="L96" s="117">
        <v>882.32</v>
      </c>
      <c r="M96" s="113"/>
      <c r="N96" s="114">
        <v>26584.32</v>
      </c>
      <c r="AP96" s="20"/>
      <c r="AQ96" s="2" t="s">
        <v>68</v>
      </c>
    </row>
    <row r="97" spans="1:49" customFormat="1" ht="15" x14ac:dyDescent="0.25">
      <c r="A97" s="111"/>
      <c r="B97" s="119"/>
      <c r="C97" s="267" t="s">
        <v>67</v>
      </c>
      <c r="D97" s="267"/>
      <c r="E97" s="267"/>
      <c r="F97" s="267"/>
      <c r="G97" s="267"/>
      <c r="H97" s="267"/>
      <c r="I97" s="267"/>
      <c r="J97" s="267"/>
      <c r="K97" s="267"/>
      <c r="L97" s="120">
        <v>12858.23</v>
      </c>
      <c r="M97" s="121"/>
      <c r="N97" s="122">
        <v>174172.94</v>
      </c>
      <c r="AP97" s="20"/>
      <c r="AR97" s="20" t="s">
        <v>67</v>
      </c>
    </row>
    <row r="98" spans="1:49" customFormat="1" ht="13.5" hidden="1" customHeight="1" x14ac:dyDescent="0.25">
      <c r="B98" s="103"/>
      <c r="C98" s="101"/>
      <c r="D98" s="101"/>
      <c r="E98" s="101"/>
      <c r="F98" s="101"/>
      <c r="G98" s="101"/>
      <c r="H98" s="101"/>
      <c r="I98" s="101"/>
      <c r="J98" s="101"/>
      <c r="K98" s="101"/>
      <c r="L98" s="120"/>
      <c r="M98" s="123"/>
      <c r="N98" s="124"/>
    </row>
    <row r="99" spans="1:49" customFormat="1" ht="13.5" customHeight="1" x14ac:dyDescent="0.25">
      <c r="A99" s="125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</row>
    <row r="100" spans="1:49" s="4" customFormat="1" ht="15" x14ac:dyDescent="0.25">
      <c r="A100" s="52"/>
      <c r="B100" s="127" t="s">
        <v>66</v>
      </c>
      <c r="C100" s="302" t="s">
        <v>395</v>
      </c>
      <c r="D100" s="268"/>
      <c r="E100" s="268"/>
      <c r="F100" s="268"/>
      <c r="G100" s="268"/>
      <c r="H100" s="269"/>
      <c r="I100" s="269"/>
      <c r="J100" s="269"/>
      <c r="K100" s="269"/>
      <c r="L100" s="269"/>
      <c r="M100"/>
      <c r="N100"/>
      <c r="O100"/>
      <c r="P100"/>
      <c r="Q100"/>
      <c r="R100"/>
      <c r="S100"/>
      <c r="T100"/>
      <c r="U100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 t="s">
        <v>57</v>
      </c>
      <c r="AT100" s="5" t="s">
        <v>57</v>
      </c>
      <c r="AU100" s="5"/>
      <c r="AV100" s="5"/>
      <c r="AW100" s="5"/>
    </row>
    <row r="101" spans="1:49" s="128" customFormat="1" ht="16.5" customHeight="1" x14ac:dyDescent="0.25">
      <c r="A101" s="54"/>
      <c r="B101" s="127"/>
      <c r="C101" s="252" t="s">
        <v>61</v>
      </c>
      <c r="D101" s="252"/>
      <c r="E101" s="252"/>
      <c r="F101" s="252"/>
      <c r="G101" s="252"/>
      <c r="H101" s="252"/>
      <c r="I101" s="252"/>
      <c r="J101" s="252"/>
      <c r="K101" s="252"/>
      <c r="L101" s="252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</row>
    <row r="102" spans="1:49" s="4" customFormat="1" ht="15" x14ac:dyDescent="0.25">
      <c r="A102" s="52"/>
      <c r="B102" s="127" t="s">
        <v>65</v>
      </c>
      <c r="C102" s="302" t="s">
        <v>396</v>
      </c>
      <c r="D102" s="268"/>
      <c r="E102" s="268"/>
      <c r="F102" s="268"/>
      <c r="G102" s="268"/>
      <c r="H102" s="269"/>
      <c r="I102" s="269"/>
      <c r="J102" s="269"/>
      <c r="K102" s="269"/>
      <c r="L102" s="269"/>
      <c r="M102"/>
      <c r="N102"/>
      <c r="O102"/>
      <c r="P102"/>
      <c r="Q102"/>
      <c r="R102"/>
      <c r="S102"/>
      <c r="T102"/>
      <c r="U102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 t="s">
        <v>57</v>
      </c>
      <c r="AV102" s="5" t="s">
        <v>57</v>
      </c>
      <c r="AW102" s="5"/>
    </row>
    <row r="103" spans="1:49" s="128" customFormat="1" ht="16.5" customHeight="1" x14ac:dyDescent="0.25">
      <c r="A103" s="54"/>
      <c r="C103" s="252" t="s">
        <v>61</v>
      </c>
      <c r="D103" s="252"/>
      <c r="E103" s="252"/>
      <c r="F103" s="252"/>
      <c r="G103" s="252"/>
      <c r="H103" s="252"/>
      <c r="I103" s="252"/>
      <c r="J103" s="252"/>
      <c r="K103" s="252"/>
      <c r="L103" s="252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</row>
    <row r="104" spans="1:49" s="4" customFormat="1" ht="19.5" customHeight="1" x14ac:dyDescent="0.2">
      <c r="A104" s="52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customFormat="1" ht="22.5" customHeight="1" x14ac:dyDescent="0.25">
      <c r="A105" s="270" t="s">
        <v>64</v>
      </c>
      <c r="B105" s="270"/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104"/>
      <c r="P105" s="104"/>
    </row>
    <row r="106" spans="1:49" customFormat="1" ht="12.75" customHeight="1" x14ac:dyDescent="0.25">
      <c r="A106" s="270" t="s">
        <v>63</v>
      </c>
      <c r="B106" s="270"/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104"/>
      <c r="P106" s="104"/>
    </row>
    <row r="107" spans="1:49" customFormat="1" ht="12.75" customHeight="1" x14ac:dyDescent="0.25">
      <c r="A107" s="270" t="s">
        <v>62</v>
      </c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104"/>
      <c r="P107" s="104"/>
    </row>
    <row r="108" spans="1:49" customFormat="1" ht="19.5" customHeight="1" x14ac:dyDescent="0.25"/>
    <row r="109" spans="1:49" customFormat="1" ht="15" x14ac:dyDescent="0.25">
      <c r="A109" s="271"/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AW109" s="2" t="s">
        <v>57</v>
      </c>
    </row>
    <row r="110" spans="1:49" customFormat="1" ht="15" x14ac:dyDescent="0.25">
      <c r="B110" s="137"/>
      <c r="D110" s="137"/>
      <c r="F110" s="137"/>
    </row>
  </sheetData>
  <mergeCells count="101">
    <mergeCell ref="A15:F15"/>
    <mergeCell ref="G15:N15"/>
    <mergeCell ref="A16:F16"/>
    <mergeCell ref="G16:N16"/>
    <mergeCell ref="A17:F17"/>
    <mergeCell ref="A4:C4"/>
    <mergeCell ref="K4:N4"/>
    <mergeCell ref="A5:D5"/>
    <mergeCell ref="J5:N5"/>
    <mergeCell ref="A6:D6"/>
    <mergeCell ref="J6:N6"/>
    <mergeCell ref="G17:N17"/>
    <mergeCell ref="G11:N11"/>
    <mergeCell ref="G12:N12"/>
    <mergeCell ref="A13:F13"/>
    <mergeCell ref="G13:N13"/>
    <mergeCell ref="A14:F14"/>
    <mergeCell ref="G14:N14"/>
    <mergeCell ref="A26:N26"/>
    <mergeCell ref="A27:N27"/>
    <mergeCell ref="B29:F29"/>
    <mergeCell ref="B30:F30"/>
    <mergeCell ref="D32:F32"/>
    <mergeCell ref="N41:N43"/>
    <mergeCell ref="A19:N19"/>
    <mergeCell ref="A20:N20"/>
    <mergeCell ref="A22:N22"/>
    <mergeCell ref="A23:N23"/>
    <mergeCell ref="A24:N24"/>
    <mergeCell ref="L37:M37"/>
    <mergeCell ref="L38:M38"/>
    <mergeCell ref="L39:M39"/>
    <mergeCell ref="A41:A43"/>
    <mergeCell ref="B41:B43"/>
    <mergeCell ref="C41:E43"/>
    <mergeCell ref="F41:F43"/>
    <mergeCell ref="G41:I42"/>
    <mergeCell ref="J41:L42"/>
    <mergeCell ref="M41:M43"/>
    <mergeCell ref="C48:E48"/>
    <mergeCell ref="C49:E49"/>
    <mergeCell ref="C50:E50"/>
    <mergeCell ref="C51:E51"/>
    <mergeCell ref="C52:E52"/>
    <mergeCell ref="C44:E44"/>
    <mergeCell ref="A45:N45"/>
    <mergeCell ref="C46:E46"/>
    <mergeCell ref="C47:E4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68:E68"/>
    <mergeCell ref="C69:N69"/>
    <mergeCell ref="C70:E70"/>
    <mergeCell ref="C71:E71"/>
    <mergeCell ref="C72:N72"/>
    <mergeCell ref="C63:E63"/>
    <mergeCell ref="C64:E64"/>
    <mergeCell ref="C65:E65"/>
    <mergeCell ref="C66:E66"/>
    <mergeCell ref="C67:E67"/>
    <mergeCell ref="C80:K80"/>
    <mergeCell ref="C81:K81"/>
    <mergeCell ref="C82:K82"/>
    <mergeCell ref="C83:K83"/>
    <mergeCell ref="C84:K84"/>
    <mergeCell ref="C73:E73"/>
    <mergeCell ref="C74:E74"/>
    <mergeCell ref="C75:N75"/>
    <mergeCell ref="C76:E76"/>
    <mergeCell ref="C79:K79"/>
    <mergeCell ref="C90:K90"/>
    <mergeCell ref="C91:K91"/>
    <mergeCell ref="C92:K92"/>
    <mergeCell ref="C93:K93"/>
    <mergeCell ref="C94:K94"/>
    <mergeCell ref="C85:K85"/>
    <mergeCell ref="C86:K86"/>
    <mergeCell ref="C87:K87"/>
    <mergeCell ref="C88:K88"/>
    <mergeCell ref="C89:K89"/>
    <mergeCell ref="A106:N106"/>
    <mergeCell ref="A107:N107"/>
    <mergeCell ref="A109:N109"/>
    <mergeCell ref="C101:L101"/>
    <mergeCell ref="C102:G102"/>
    <mergeCell ref="H102:L102"/>
    <mergeCell ref="C103:L103"/>
    <mergeCell ref="A105:N105"/>
    <mergeCell ref="C95:K95"/>
    <mergeCell ref="C96:K96"/>
    <mergeCell ref="C97:K97"/>
    <mergeCell ref="C100:G100"/>
    <mergeCell ref="H100:L100"/>
  </mergeCells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  <rowBreaks count="1" manualBreakCount="1">
    <brk id="40" max="10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X101"/>
  <sheetViews>
    <sheetView view="pageBreakPreview" topLeftCell="A13" zoomScaleNormal="100" zoomScaleSheetLayoutView="100" workbookViewId="0">
      <selection activeCell="A22" sqref="A22:N22"/>
    </sheetView>
  </sheetViews>
  <sheetFormatPr defaultColWidth="9.140625" defaultRowHeight="11.25" customHeight="1" x14ac:dyDescent="0.2"/>
  <cols>
    <col min="1" max="1" width="9.140625" style="136" customWidth="1"/>
    <col min="2" max="2" width="20.140625" style="1" customWidth="1"/>
    <col min="3" max="3" width="13.42578125" style="1" customWidth="1"/>
    <col min="4" max="4" width="12.8554687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13" style="1" customWidth="1"/>
    <col min="10" max="10" width="12.42578125" style="1" customWidth="1"/>
    <col min="11" max="11" width="8.5703125" style="1" customWidth="1"/>
    <col min="12" max="12" width="12.85546875" style="1" customWidth="1"/>
    <col min="13" max="13" width="7.42578125" style="1" customWidth="1"/>
    <col min="14" max="14" width="13.42578125" style="1" customWidth="1"/>
    <col min="15" max="15" width="14.5703125" style="1" hidden="1" customWidth="1"/>
    <col min="16" max="16" width="78.28515625" style="1" hidden="1" customWidth="1"/>
    <col min="17" max="17" width="73.7109375" style="1" hidden="1" customWidth="1"/>
    <col min="18" max="21" width="9.140625" style="1"/>
    <col min="22" max="22" width="55.5703125" style="2" hidden="1" customWidth="1"/>
    <col min="23" max="23" width="54.7109375" style="2" hidden="1" customWidth="1"/>
    <col min="24" max="29" width="84" style="2" hidden="1" customWidth="1"/>
    <col min="30" max="32" width="161.42578125" style="2" hidden="1" customWidth="1"/>
    <col min="33" max="33" width="34.7109375" style="2" hidden="1" customWidth="1"/>
    <col min="34" max="34" width="161.42578125" style="2" hidden="1" customWidth="1"/>
    <col min="35" max="35" width="39.5703125" style="2" hidden="1" customWidth="1"/>
    <col min="36" max="36" width="132.140625" style="2" hidden="1" customWidth="1"/>
    <col min="37" max="41" width="39.5703125" style="2" hidden="1" customWidth="1"/>
    <col min="42" max="42" width="132.140625" style="2" hidden="1" customWidth="1"/>
    <col min="43" max="45" width="98.42578125" style="2" hidden="1" customWidth="1"/>
    <col min="46" max="46" width="56" style="2" hidden="1" customWidth="1"/>
    <col min="47" max="47" width="55.28515625" style="2" hidden="1" customWidth="1"/>
    <col min="48" max="48" width="56" style="2" hidden="1" customWidth="1"/>
    <col min="49" max="49" width="55.28515625" style="2" hidden="1" customWidth="1"/>
    <col min="50" max="50" width="161.42578125" style="2" hidden="1" customWidth="1"/>
    <col min="51" max="16384" width="9.140625" style="1"/>
  </cols>
  <sheetData>
    <row r="1" spans="1:28" customFormat="1" ht="15" x14ac:dyDescent="0.25">
      <c r="N1" s="3" t="s">
        <v>284</v>
      </c>
    </row>
    <row r="2" spans="1:28" customFormat="1" ht="11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56" t="s">
        <v>283</v>
      </c>
    </row>
    <row r="3" spans="1:28" customFormat="1" ht="6.75" customHeight="1" x14ac:dyDescent="0.25">
      <c r="A3" s="5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28" customFormat="1" ht="11.25" customHeight="1" x14ac:dyDescent="0.25">
      <c r="A4" s="297" t="s">
        <v>282</v>
      </c>
      <c r="B4" s="297"/>
      <c r="C4" s="297"/>
      <c r="D4" s="155"/>
      <c r="E4" s="52"/>
      <c r="F4" s="52"/>
      <c r="G4" s="52"/>
      <c r="H4" s="52"/>
      <c r="I4" s="52"/>
      <c r="J4" s="136"/>
      <c r="K4" s="297" t="s">
        <v>281</v>
      </c>
      <c r="L4" s="297"/>
      <c r="M4" s="297"/>
      <c r="N4" s="297"/>
    </row>
    <row r="5" spans="1:28" customFormat="1" ht="11.25" customHeight="1" x14ac:dyDescent="0.25">
      <c r="A5" s="298"/>
      <c r="B5" s="298"/>
      <c r="C5" s="298"/>
      <c r="D5" s="298"/>
      <c r="E5" s="153"/>
      <c r="F5" s="52"/>
      <c r="G5" s="52"/>
      <c r="H5" s="52"/>
      <c r="I5" s="52"/>
      <c r="J5" s="299"/>
      <c r="K5" s="299"/>
      <c r="L5" s="299"/>
      <c r="M5" s="299"/>
      <c r="N5" s="299"/>
    </row>
    <row r="6" spans="1:28" customFormat="1" ht="15" x14ac:dyDescent="0.25">
      <c r="A6" s="266"/>
      <c r="B6" s="266"/>
      <c r="C6" s="266"/>
      <c r="D6" s="266"/>
      <c r="E6" s="52"/>
      <c r="F6" s="52"/>
      <c r="G6" s="52"/>
      <c r="H6" s="52"/>
      <c r="I6" s="52"/>
      <c r="J6" s="266"/>
      <c r="K6" s="266"/>
      <c r="L6" s="266"/>
      <c r="M6" s="266"/>
      <c r="N6" s="266"/>
      <c r="V6" s="2" t="s">
        <v>57</v>
      </c>
      <c r="W6" s="2" t="s">
        <v>57</v>
      </c>
    </row>
    <row r="7" spans="1:28" customFormat="1" ht="11.25" customHeight="1" x14ac:dyDescent="0.25">
      <c r="A7" s="152"/>
      <c r="B7" s="154"/>
      <c r="C7" s="53"/>
      <c r="D7" s="153"/>
      <c r="E7" s="52"/>
      <c r="F7" s="52"/>
      <c r="G7" s="52"/>
      <c r="H7" s="52"/>
      <c r="I7" s="52"/>
      <c r="J7" s="152"/>
      <c r="K7" s="152"/>
      <c r="L7" s="152"/>
      <c r="M7" s="152"/>
      <c r="N7" s="53"/>
    </row>
    <row r="8" spans="1:28" customFormat="1" ht="11.25" customHeight="1" x14ac:dyDescent="0.25">
      <c r="A8" s="136" t="s">
        <v>280</v>
      </c>
      <c r="B8" s="54"/>
      <c r="C8" s="54"/>
      <c r="D8" s="54"/>
      <c r="E8" s="52"/>
      <c r="F8" s="52"/>
      <c r="G8" s="52"/>
      <c r="H8" s="52"/>
      <c r="I8" s="52"/>
      <c r="J8" s="136"/>
      <c r="K8" s="136"/>
      <c r="L8" s="54"/>
      <c r="M8" s="54"/>
      <c r="N8" s="55" t="s">
        <v>280</v>
      </c>
    </row>
    <row r="9" spans="1:28" customFormat="1" ht="8.25" customHeight="1" x14ac:dyDescent="0.25">
      <c r="A9" s="52"/>
      <c r="B9" s="52"/>
      <c r="C9" s="52"/>
      <c r="D9" s="52"/>
      <c r="E9" s="52"/>
      <c r="F9" s="151"/>
      <c r="G9" s="52"/>
      <c r="H9" s="52"/>
      <c r="I9" s="52"/>
      <c r="J9" s="52"/>
      <c r="K9" s="52"/>
      <c r="L9" s="52"/>
      <c r="M9" s="52"/>
      <c r="N9" s="52"/>
    </row>
    <row r="10" spans="1:28" customFormat="1" ht="2.25" customHeight="1" x14ac:dyDescent="0.25">
      <c r="A10" s="150"/>
      <c r="B10" s="5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28" customFormat="1" ht="11.25" customHeight="1" x14ac:dyDescent="0.25">
      <c r="A11" s="150" t="s">
        <v>279</v>
      </c>
      <c r="B11" s="54"/>
      <c r="C11" s="52"/>
      <c r="E11" s="52"/>
      <c r="F11" s="52"/>
      <c r="G11" s="290" t="s">
        <v>278</v>
      </c>
      <c r="H11" s="290"/>
      <c r="I11" s="290"/>
      <c r="J11" s="290"/>
      <c r="K11" s="290"/>
      <c r="L11" s="290"/>
      <c r="M11" s="290"/>
      <c r="N11" s="290"/>
    </row>
    <row r="12" spans="1:28" customFormat="1" ht="22.5" customHeight="1" x14ac:dyDescent="0.25">
      <c r="A12" s="150" t="s">
        <v>277</v>
      </c>
      <c r="B12" s="54"/>
      <c r="C12" s="52"/>
      <c r="E12" s="143"/>
      <c r="F12" s="143"/>
      <c r="G12" s="296" t="s">
        <v>276</v>
      </c>
      <c r="H12" s="296"/>
      <c r="I12" s="296"/>
      <c r="J12" s="296"/>
      <c r="K12" s="296"/>
      <c r="L12" s="296"/>
      <c r="M12" s="296"/>
      <c r="N12" s="296"/>
      <c r="X12" s="5" t="s">
        <v>276</v>
      </c>
    </row>
    <row r="13" spans="1:28" customFormat="1" ht="90" customHeight="1" x14ac:dyDescent="0.25">
      <c r="A13" s="300" t="s">
        <v>275</v>
      </c>
      <c r="B13" s="300"/>
      <c r="C13" s="300"/>
      <c r="D13" s="300"/>
      <c r="E13" s="300"/>
      <c r="F13" s="300"/>
      <c r="G13" s="296" t="s">
        <v>274</v>
      </c>
      <c r="H13" s="296"/>
      <c r="I13" s="296"/>
      <c r="J13" s="296"/>
      <c r="K13" s="296"/>
      <c r="L13" s="296"/>
      <c r="M13" s="296"/>
      <c r="N13" s="296"/>
      <c r="P13" s="149" t="s">
        <v>275</v>
      </c>
      <c r="Q13" s="149" t="s">
        <v>274</v>
      </c>
      <c r="R13" s="148"/>
      <c r="S13" s="148"/>
      <c r="T13" s="148"/>
      <c r="U13" s="148"/>
      <c r="Y13" s="5" t="s">
        <v>274</v>
      </c>
    </row>
    <row r="14" spans="1:28" customFormat="1" ht="67.5" customHeight="1" x14ac:dyDescent="0.25">
      <c r="A14" s="301" t="s">
        <v>273</v>
      </c>
      <c r="B14" s="301"/>
      <c r="C14" s="301"/>
      <c r="D14" s="301"/>
      <c r="E14" s="301"/>
      <c r="F14" s="301"/>
      <c r="G14" s="296" t="s">
        <v>345</v>
      </c>
      <c r="H14" s="296"/>
      <c r="I14" s="296"/>
      <c r="J14" s="296"/>
      <c r="K14" s="296"/>
      <c r="L14" s="296"/>
      <c r="M14" s="296"/>
      <c r="N14" s="296"/>
      <c r="P14" s="149" t="s">
        <v>272</v>
      </c>
      <c r="Q14" s="149"/>
      <c r="R14" s="148"/>
      <c r="S14" s="148"/>
      <c r="T14" s="148"/>
      <c r="U14" s="148"/>
      <c r="Z14" s="5" t="s">
        <v>57</v>
      </c>
    </row>
    <row r="15" spans="1:28" customFormat="1" ht="33.75" customHeight="1" x14ac:dyDescent="0.25">
      <c r="A15" s="300" t="s">
        <v>271</v>
      </c>
      <c r="B15" s="300"/>
      <c r="C15" s="300"/>
      <c r="D15" s="300"/>
      <c r="E15" s="300"/>
      <c r="F15" s="300"/>
      <c r="G15" s="296"/>
      <c r="H15" s="296"/>
      <c r="I15" s="296"/>
      <c r="J15" s="296"/>
      <c r="K15" s="296"/>
      <c r="L15" s="296"/>
      <c r="M15" s="296"/>
      <c r="N15" s="296"/>
      <c r="P15" s="149" t="s">
        <v>271</v>
      </c>
      <c r="Q15" s="149"/>
      <c r="R15" s="148"/>
      <c r="S15" s="148"/>
      <c r="T15" s="148"/>
      <c r="U15" s="148"/>
      <c r="AA15" s="5" t="s">
        <v>57</v>
      </c>
    </row>
    <row r="16" spans="1:28" customFormat="1" ht="11.25" customHeight="1" x14ac:dyDescent="0.25">
      <c r="A16" s="295" t="s">
        <v>270</v>
      </c>
      <c r="B16" s="295"/>
      <c r="C16" s="295"/>
      <c r="D16" s="295"/>
      <c r="E16" s="295"/>
      <c r="F16" s="295"/>
      <c r="G16" s="296" t="s">
        <v>269</v>
      </c>
      <c r="H16" s="296"/>
      <c r="I16" s="296"/>
      <c r="J16" s="296"/>
      <c r="K16" s="296"/>
      <c r="L16" s="296"/>
      <c r="M16" s="296"/>
      <c r="N16" s="296"/>
      <c r="AB16" s="5" t="s">
        <v>269</v>
      </c>
    </row>
    <row r="17" spans="1:33" customFormat="1" ht="15" x14ac:dyDescent="0.25">
      <c r="A17" s="295" t="s">
        <v>268</v>
      </c>
      <c r="B17" s="295"/>
      <c r="C17" s="295"/>
      <c r="D17" s="295"/>
      <c r="E17" s="295"/>
      <c r="F17" s="295"/>
      <c r="G17" s="296">
        <v>61</v>
      </c>
      <c r="H17" s="296"/>
      <c r="I17" s="296"/>
      <c r="J17" s="296"/>
      <c r="K17" s="296"/>
      <c r="L17" s="296"/>
      <c r="M17" s="296"/>
      <c r="N17" s="296"/>
      <c r="AC17" s="5" t="s">
        <v>57</v>
      </c>
    </row>
    <row r="18" spans="1:33" customFormat="1" ht="3.75" customHeight="1" x14ac:dyDescent="0.25">
      <c r="A18" s="147"/>
      <c r="B18" s="52"/>
      <c r="C18" s="52"/>
      <c r="D18" s="52"/>
      <c r="E18" s="52"/>
      <c r="F18" s="54"/>
      <c r="G18" s="54"/>
      <c r="H18" s="54"/>
      <c r="I18" s="54"/>
      <c r="J18" s="54"/>
      <c r="K18" s="54"/>
      <c r="L18" s="54"/>
      <c r="M18" s="54"/>
      <c r="N18" s="54"/>
    </row>
    <row r="19" spans="1:33" customFormat="1" ht="15" x14ac:dyDescent="0.25">
      <c r="A19" s="293" t="s">
        <v>36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AD19" s="5" t="s">
        <v>57</v>
      </c>
    </row>
    <row r="20" spans="1:33" customFormat="1" ht="15" x14ac:dyDescent="0.25">
      <c r="A20" s="289" t="s">
        <v>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33" customFormat="1" ht="5.25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1:33" customFormat="1" ht="15" x14ac:dyDescent="0.25">
      <c r="A22" s="293" t="s">
        <v>448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AE22" s="5" t="s">
        <v>267</v>
      </c>
    </row>
    <row r="23" spans="1:33" customFormat="1" ht="15" x14ac:dyDescent="0.25">
      <c r="A23" s="289" t="s">
        <v>266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</row>
    <row r="24" spans="1:33" customFormat="1" ht="21" customHeight="1" x14ac:dyDescent="0.25">
      <c r="A24" s="294" t="s">
        <v>314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</row>
    <row r="25" spans="1:33" customFormat="1" ht="3.75" customHeight="1" x14ac:dyDescent="0.2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33" customFormat="1" ht="15" x14ac:dyDescent="0.25">
      <c r="A26" s="288" t="s">
        <v>443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AF26" s="5" t="s">
        <v>7</v>
      </c>
    </row>
    <row r="27" spans="1:33" customFormat="1" ht="12" customHeight="1" x14ac:dyDescent="0.25">
      <c r="A27" s="289" t="s">
        <v>263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33" customFormat="1" ht="12" customHeight="1" x14ac:dyDescent="0.25">
      <c r="A28" s="52" t="s">
        <v>262</v>
      </c>
      <c r="B28" s="144" t="s">
        <v>261</v>
      </c>
      <c r="C28" s="136" t="s">
        <v>260</v>
      </c>
      <c r="D28" s="136"/>
      <c r="E28" s="136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33" customFormat="1" ht="12" customHeight="1" x14ac:dyDescent="0.25">
      <c r="A29" s="52" t="s">
        <v>259</v>
      </c>
      <c r="B29" s="290" t="s">
        <v>306</v>
      </c>
      <c r="C29" s="290"/>
      <c r="D29" s="290"/>
      <c r="E29" s="290"/>
      <c r="F29" s="290"/>
      <c r="G29" s="143"/>
      <c r="H29" s="143"/>
      <c r="I29" s="143"/>
      <c r="J29" s="143"/>
      <c r="K29" s="143"/>
      <c r="L29" s="143"/>
      <c r="M29" s="143"/>
      <c r="N29" s="143"/>
    </row>
    <row r="30" spans="1:33" customFormat="1" ht="15" x14ac:dyDescent="0.25">
      <c r="A30" s="52"/>
      <c r="B30" s="291" t="s">
        <v>258</v>
      </c>
      <c r="C30" s="291"/>
      <c r="D30" s="291"/>
      <c r="E30" s="291"/>
      <c r="F30" s="291"/>
      <c r="G30" s="140"/>
      <c r="H30" s="140"/>
      <c r="I30" s="140"/>
      <c r="J30" s="140"/>
      <c r="K30" s="140"/>
      <c r="L30" s="140"/>
      <c r="M30" s="142"/>
      <c r="N30" s="140"/>
    </row>
    <row r="31" spans="1:33" customFormat="1" ht="5.25" customHeight="1" x14ac:dyDescent="0.25">
      <c r="A31" s="52"/>
      <c r="B31" s="52"/>
      <c r="C31" s="52"/>
      <c r="D31" s="141"/>
      <c r="E31" s="141"/>
      <c r="F31" s="141"/>
      <c r="G31" s="141"/>
      <c r="H31" s="141"/>
      <c r="I31" s="141"/>
      <c r="J31" s="141"/>
      <c r="K31" s="141"/>
      <c r="L31" s="141"/>
      <c r="M31" s="140"/>
      <c r="N31" s="140"/>
    </row>
    <row r="32" spans="1:33" customFormat="1" ht="15" x14ac:dyDescent="0.25">
      <c r="A32" s="56" t="s">
        <v>257</v>
      </c>
      <c r="B32" s="52"/>
      <c r="C32" s="52"/>
      <c r="D32" s="292" t="s">
        <v>344</v>
      </c>
      <c r="E32" s="292"/>
      <c r="F32" s="292"/>
      <c r="G32" s="57"/>
      <c r="H32" s="57"/>
      <c r="I32" s="57"/>
      <c r="J32" s="57"/>
      <c r="K32" s="57"/>
      <c r="L32" s="57"/>
      <c r="M32" s="57"/>
      <c r="N32" s="57"/>
      <c r="AG32" s="5" t="s">
        <v>343</v>
      </c>
    </row>
    <row r="33" spans="1:37" customFormat="1" ht="7.5" customHeight="1" x14ac:dyDescent="0.25">
      <c r="A33" s="52"/>
      <c r="B33" s="4"/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37" customFormat="1" ht="12" customHeight="1" x14ac:dyDescent="0.25">
      <c r="A34" s="56" t="s">
        <v>256</v>
      </c>
      <c r="B34" s="4"/>
      <c r="C34" s="58">
        <v>24.58</v>
      </c>
      <c r="D34" s="53" t="s">
        <v>342</v>
      </c>
      <c r="E34" s="130" t="s">
        <v>248</v>
      </c>
      <c r="G34" s="4"/>
      <c r="H34" s="4"/>
      <c r="I34" s="4"/>
      <c r="J34" s="4"/>
      <c r="K34" s="4"/>
      <c r="L34" s="59"/>
      <c r="M34" s="59"/>
      <c r="N34" s="4"/>
    </row>
    <row r="35" spans="1:37" customFormat="1" ht="11.25" customHeight="1" x14ac:dyDescent="0.25">
      <c r="A35" s="52"/>
      <c r="B35" s="10" t="s">
        <v>255</v>
      </c>
      <c r="C35" s="60"/>
      <c r="D35" s="55"/>
      <c r="E35" s="130"/>
      <c r="G35" s="4"/>
    </row>
    <row r="36" spans="1:37" customFormat="1" ht="12" customHeight="1" x14ac:dyDescent="0.25">
      <c r="A36" s="52"/>
      <c r="B36" s="61" t="s">
        <v>254</v>
      </c>
      <c r="C36" s="58">
        <v>24.58</v>
      </c>
      <c r="D36" s="53" t="s">
        <v>342</v>
      </c>
      <c r="E36" s="130" t="s">
        <v>248</v>
      </c>
      <c r="G36" s="4" t="s">
        <v>253</v>
      </c>
      <c r="I36" s="4"/>
      <c r="J36" s="4"/>
      <c r="K36" s="4"/>
      <c r="L36" s="58">
        <v>0.65</v>
      </c>
      <c r="M36" s="62" t="s">
        <v>341</v>
      </c>
      <c r="N36" s="130" t="s">
        <v>248</v>
      </c>
    </row>
    <row r="37" spans="1:37" customFormat="1" ht="12" customHeight="1" x14ac:dyDescent="0.25">
      <c r="A37" s="52"/>
      <c r="B37" s="61" t="s">
        <v>14</v>
      </c>
      <c r="C37" s="58">
        <v>0</v>
      </c>
      <c r="D37" s="63" t="s">
        <v>249</v>
      </c>
      <c r="E37" s="130" t="s">
        <v>248</v>
      </c>
      <c r="G37" s="4" t="s">
        <v>252</v>
      </c>
      <c r="I37" s="4"/>
      <c r="J37" s="4"/>
      <c r="K37" s="4"/>
      <c r="L37" s="285">
        <v>2.38</v>
      </c>
      <c r="M37" s="285"/>
      <c r="N37" s="130" t="s">
        <v>250</v>
      </c>
    </row>
    <row r="38" spans="1:37" customFormat="1" ht="12" customHeight="1" x14ac:dyDescent="0.25">
      <c r="A38" s="52"/>
      <c r="B38" s="61" t="s">
        <v>15</v>
      </c>
      <c r="C38" s="58">
        <v>0</v>
      </c>
      <c r="D38" s="63" t="s">
        <v>249</v>
      </c>
      <c r="E38" s="130" t="s">
        <v>248</v>
      </c>
      <c r="G38" s="4" t="s">
        <v>251</v>
      </c>
      <c r="I38" s="4"/>
      <c r="J38" s="4"/>
      <c r="K38" s="4"/>
      <c r="L38" s="285">
        <v>0.01</v>
      </c>
      <c r="M38" s="285"/>
      <c r="N38" s="130" t="s">
        <v>250</v>
      </c>
    </row>
    <row r="39" spans="1:37" customFormat="1" ht="12" customHeight="1" x14ac:dyDescent="0.25">
      <c r="A39" s="52"/>
      <c r="B39" s="61" t="s">
        <v>16</v>
      </c>
      <c r="C39" s="58">
        <v>0</v>
      </c>
      <c r="D39" s="53" t="s">
        <v>249</v>
      </c>
      <c r="E39" s="130" t="s">
        <v>248</v>
      </c>
      <c r="G39" s="4"/>
      <c r="H39" s="4"/>
      <c r="I39" s="4"/>
      <c r="J39" s="4"/>
      <c r="K39" s="4"/>
      <c r="L39" s="286" t="s">
        <v>247</v>
      </c>
      <c r="M39" s="286"/>
      <c r="N39" s="4"/>
    </row>
    <row r="40" spans="1:37" customFormat="1" ht="7.5" customHeight="1" x14ac:dyDescent="0.25">
      <c r="A40" s="64"/>
    </row>
    <row r="41" spans="1:37" customFormat="1" ht="23.25" customHeight="1" x14ac:dyDescent="0.25">
      <c r="A41" s="287" t="s">
        <v>9</v>
      </c>
      <c r="B41" s="283" t="s">
        <v>10</v>
      </c>
      <c r="C41" s="283" t="s">
        <v>246</v>
      </c>
      <c r="D41" s="283"/>
      <c r="E41" s="283"/>
      <c r="F41" s="283" t="s">
        <v>245</v>
      </c>
      <c r="G41" s="283" t="s">
        <v>244</v>
      </c>
      <c r="H41" s="283"/>
      <c r="I41" s="283"/>
      <c r="J41" s="283" t="s">
        <v>243</v>
      </c>
      <c r="K41" s="283"/>
      <c r="L41" s="283"/>
      <c r="M41" s="283" t="s">
        <v>242</v>
      </c>
      <c r="N41" s="283" t="s">
        <v>241</v>
      </c>
    </row>
    <row r="42" spans="1:37" customFormat="1" ht="28.5" customHeight="1" x14ac:dyDescent="0.25">
      <c r="A42" s="287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</row>
    <row r="43" spans="1:37" customFormat="1" ht="22.5" x14ac:dyDescent="0.25">
      <c r="A43" s="287"/>
      <c r="B43" s="283"/>
      <c r="C43" s="283"/>
      <c r="D43" s="283"/>
      <c r="E43" s="283"/>
      <c r="F43" s="283"/>
      <c r="G43" s="131" t="s">
        <v>239</v>
      </c>
      <c r="H43" s="131" t="s">
        <v>238</v>
      </c>
      <c r="I43" s="131" t="s">
        <v>240</v>
      </c>
      <c r="J43" s="131" t="s">
        <v>239</v>
      </c>
      <c r="K43" s="131" t="s">
        <v>238</v>
      </c>
      <c r="L43" s="131" t="s">
        <v>17</v>
      </c>
      <c r="M43" s="283"/>
      <c r="N43" s="283"/>
    </row>
    <row r="44" spans="1:37" customFormat="1" ht="15" x14ac:dyDescent="0.25">
      <c r="A44" s="65">
        <v>1</v>
      </c>
      <c r="B44" s="132">
        <v>2</v>
      </c>
      <c r="C44" s="284">
        <v>3</v>
      </c>
      <c r="D44" s="284"/>
      <c r="E44" s="284"/>
      <c r="F44" s="132">
        <v>4</v>
      </c>
      <c r="G44" s="132">
        <v>5</v>
      </c>
      <c r="H44" s="132">
        <v>6</v>
      </c>
      <c r="I44" s="132">
        <v>7</v>
      </c>
      <c r="J44" s="132">
        <v>8</v>
      </c>
      <c r="K44" s="132">
        <v>9</v>
      </c>
      <c r="L44" s="132">
        <v>10</v>
      </c>
      <c r="M44" s="132">
        <v>11</v>
      </c>
      <c r="N44" s="132">
        <v>12</v>
      </c>
    </row>
    <row r="45" spans="1:37" customFormat="1" ht="15" x14ac:dyDescent="0.25">
      <c r="A45" s="280" t="s">
        <v>313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2"/>
      <c r="AH45" s="13" t="s">
        <v>313</v>
      </c>
    </row>
    <row r="46" spans="1:37" customFormat="1" ht="23.25" x14ac:dyDescent="0.25">
      <c r="A46" s="66" t="s">
        <v>122</v>
      </c>
      <c r="B46" s="133" t="s">
        <v>340</v>
      </c>
      <c r="C46" s="272" t="s">
        <v>339</v>
      </c>
      <c r="D46" s="272"/>
      <c r="E46" s="272"/>
      <c r="F46" s="67" t="s">
        <v>312</v>
      </c>
      <c r="G46" s="68"/>
      <c r="H46" s="68"/>
      <c r="I46" s="51">
        <v>0.2</v>
      </c>
      <c r="J46" s="70"/>
      <c r="K46" s="68"/>
      <c r="L46" s="70"/>
      <c r="M46" s="68"/>
      <c r="N46" s="71"/>
      <c r="AH46" s="13"/>
      <c r="AI46" s="20" t="s">
        <v>339</v>
      </c>
    </row>
    <row r="47" spans="1:37" customFormat="1" ht="15" x14ac:dyDescent="0.25">
      <c r="A47" s="46"/>
      <c r="B47" s="134"/>
      <c r="C47" s="266" t="s">
        <v>338</v>
      </c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73"/>
      <c r="AH47" s="13"/>
      <c r="AI47" s="20"/>
      <c r="AJ47" s="2" t="s">
        <v>338</v>
      </c>
    </row>
    <row r="48" spans="1:37" customFormat="1" ht="15" x14ac:dyDescent="0.25">
      <c r="A48" s="72"/>
      <c r="B48" s="73" t="s">
        <v>122</v>
      </c>
      <c r="C48" s="266" t="s">
        <v>121</v>
      </c>
      <c r="D48" s="266"/>
      <c r="E48" s="266"/>
      <c r="F48" s="74"/>
      <c r="G48" s="75"/>
      <c r="H48" s="75"/>
      <c r="I48" s="75"/>
      <c r="J48" s="76">
        <v>107.93</v>
      </c>
      <c r="K48" s="75"/>
      <c r="L48" s="76">
        <v>21.59</v>
      </c>
      <c r="M48" s="78">
        <v>30.13</v>
      </c>
      <c r="N48" s="77">
        <v>650.51</v>
      </c>
      <c r="AH48" s="13"/>
      <c r="AI48" s="20"/>
      <c r="AK48" s="2" t="s">
        <v>121</v>
      </c>
    </row>
    <row r="49" spans="1:42" customFormat="1" ht="15" x14ac:dyDescent="0.25">
      <c r="A49" s="72"/>
      <c r="B49" s="73" t="s">
        <v>120</v>
      </c>
      <c r="C49" s="266" t="s">
        <v>119</v>
      </c>
      <c r="D49" s="266"/>
      <c r="E49" s="266"/>
      <c r="F49" s="74"/>
      <c r="G49" s="75"/>
      <c r="H49" s="75"/>
      <c r="I49" s="75"/>
      <c r="J49" s="76">
        <v>1.84</v>
      </c>
      <c r="K49" s="75"/>
      <c r="L49" s="76">
        <v>0.37</v>
      </c>
      <c r="M49" s="78">
        <v>11.44</v>
      </c>
      <c r="N49" s="77">
        <v>4.2300000000000004</v>
      </c>
      <c r="AH49" s="13"/>
      <c r="AI49" s="20"/>
      <c r="AK49" s="2" t="s">
        <v>119</v>
      </c>
    </row>
    <row r="50" spans="1:42" customFormat="1" ht="15" x14ac:dyDescent="0.25">
      <c r="A50" s="72"/>
      <c r="B50" s="73" t="s">
        <v>118</v>
      </c>
      <c r="C50" s="266" t="s">
        <v>117</v>
      </c>
      <c r="D50" s="266"/>
      <c r="E50" s="266"/>
      <c r="F50" s="74"/>
      <c r="G50" s="75"/>
      <c r="H50" s="75"/>
      <c r="I50" s="75"/>
      <c r="J50" s="76">
        <v>0.32</v>
      </c>
      <c r="K50" s="75"/>
      <c r="L50" s="76">
        <v>0.06</v>
      </c>
      <c r="M50" s="78">
        <v>30.13</v>
      </c>
      <c r="N50" s="77">
        <v>1.81</v>
      </c>
      <c r="AH50" s="13"/>
      <c r="AI50" s="20"/>
      <c r="AK50" s="2" t="s">
        <v>117</v>
      </c>
    </row>
    <row r="51" spans="1:42" customFormat="1" ht="15" x14ac:dyDescent="0.25">
      <c r="A51" s="79" t="s">
        <v>187</v>
      </c>
      <c r="B51" s="80" t="s">
        <v>337</v>
      </c>
      <c r="C51" s="274" t="s">
        <v>336</v>
      </c>
      <c r="D51" s="274"/>
      <c r="E51" s="274"/>
      <c r="F51" s="81" t="s">
        <v>99</v>
      </c>
      <c r="G51" s="82">
        <v>0</v>
      </c>
      <c r="H51" s="83"/>
      <c r="I51" s="82">
        <v>0</v>
      </c>
      <c r="J51" s="84"/>
      <c r="K51" s="75"/>
      <c r="L51" s="84"/>
      <c r="M51" s="75"/>
      <c r="N51" s="85"/>
      <c r="AH51" s="13"/>
      <c r="AI51" s="20"/>
      <c r="AL51" s="139" t="s">
        <v>336</v>
      </c>
    </row>
    <row r="52" spans="1:42" customFormat="1" ht="15" x14ac:dyDescent="0.25">
      <c r="A52" s="86"/>
      <c r="B52" s="73"/>
      <c r="C52" s="266" t="s">
        <v>113</v>
      </c>
      <c r="D52" s="266"/>
      <c r="E52" s="266"/>
      <c r="F52" s="74" t="s">
        <v>112</v>
      </c>
      <c r="G52" s="87">
        <v>11.9</v>
      </c>
      <c r="H52" s="75"/>
      <c r="I52" s="78">
        <v>2.38</v>
      </c>
      <c r="J52" s="84"/>
      <c r="K52" s="75"/>
      <c r="L52" s="84"/>
      <c r="M52" s="75"/>
      <c r="N52" s="85"/>
      <c r="AH52" s="13"/>
      <c r="AI52" s="20"/>
      <c r="AL52" s="139"/>
      <c r="AM52" s="2" t="s">
        <v>113</v>
      </c>
    </row>
    <row r="53" spans="1:42" customFormat="1" ht="15" x14ac:dyDescent="0.25">
      <c r="A53" s="86"/>
      <c r="B53" s="73"/>
      <c r="C53" s="266" t="s">
        <v>111</v>
      </c>
      <c r="D53" s="266"/>
      <c r="E53" s="266"/>
      <c r="F53" s="74" t="s">
        <v>112</v>
      </c>
      <c r="G53" s="78">
        <v>0.03</v>
      </c>
      <c r="H53" s="75"/>
      <c r="I53" s="88">
        <v>6.0000000000000001E-3</v>
      </c>
      <c r="J53" s="84"/>
      <c r="K53" s="75"/>
      <c r="L53" s="84"/>
      <c r="M53" s="75"/>
      <c r="N53" s="85"/>
      <c r="AH53" s="13"/>
      <c r="AI53" s="20"/>
      <c r="AL53" s="139"/>
      <c r="AM53" s="2" t="s">
        <v>111</v>
      </c>
    </row>
    <row r="54" spans="1:42" customFormat="1" ht="15" x14ac:dyDescent="0.25">
      <c r="A54" s="72"/>
      <c r="B54" s="73"/>
      <c r="C54" s="275" t="s">
        <v>110</v>
      </c>
      <c r="D54" s="275"/>
      <c r="E54" s="275"/>
      <c r="F54" s="89"/>
      <c r="G54" s="90"/>
      <c r="H54" s="90"/>
      <c r="I54" s="90"/>
      <c r="J54" s="91">
        <v>109.77</v>
      </c>
      <c r="K54" s="90"/>
      <c r="L54" s="91">
        <v>21.96</v>
      </c>
      <c r="M54" s="90"/>
      <c r="N54" s="92">
        <v>654.74</v>
      </c>
      <c r="AH54" s="13"/>
      <c r="AI54" s="20"/>
      <c r="AL54" s="139"/>
      <c r="AN54" s="2" t="s">
        <v>110</v>
      </c>
    </row>
    <row r="55" spans="1:42" customFormat="1" ht="15" x14ac:dyDescent="0.25">
      <c r="A55" s="86"/>
      <c r="B55" s="73"/>
      <c r="C55" s="266" t="s">
        <v>109</v>
      </c>
      <c r="D55" s="266"/>
      <c r="E55" s="266"/>
      <c r="F55" s="74"/>
      <c r="G55" s="75"/>
      <c r="H55" s="75"/>
      <c r="I55" s="75"/>
      <c r="J55" s="84"/>
      <c r="K55" s="75"/>
      <c r="L55" s="76">
        <v>21.65</v>
      </c>
      <c r="M55" s="75"/>
      <c r="N55" s="77">
        <v>652.32000000000005</v>
      </c>
      <c r="AH55" s="13"/>
      <c r="AI55" s="20"/>
      <c r="AL55" s="139"/>
      <c r="AM55" s="2" t="s">
        <v>109</v>
      </c>
    </row>
    <row r="56" spans="1:42" customFormat="1" ht="22.5" x14ac:dyDescent="0.25">
      <c r="A56" s="86"/>
      <c r="B56" s="73" t="s">
        <v>335</v>
      </c>
      <c r="C56" s="266" t="s">
        <v>334</v>
      </c>
      <c r="D56" s="266"/>
      <c r="E56" s="266"/>
      <c r="F56" s="74" t="s">
        <v>105</v>
      </c>
      <c r="G56" s="93">
        <v>93</v>
      </c>
      <c r="H56" s="87">
        <v>0.9</v>
      </c>
      <c r="I56" s="87">
        <v>83.7</v>
      </c>
      <c r="J56" s="84"/>
      <c r="K56" s="75"/>
      <c r="L56" s="76">
        <v>18.12</v>
      </c>
      <c r="M56" s="75"/>
      <c r="N56" s="77">
        <v>545.99</v>
      </c>
      <c r="AH56" s="13"/>
      <c r="AI56" s="20"/>
      <c r="AL56" s="139"/>
      <c r="AM56" s="2" t="s">
        <v>334</v>
      </c>
    </row>
    <row r="57" spans="1:42" customFormat="1" ht="22.5" x14ac:dyDescent="0.25">
      <c r="A57" s="86"/>
      <c r="B57" s="73" t="s">
        <v>333</v>
      </c>
      <c r="C57" s="266" t="s">
        <v>332</v>
      </c>
      <c r="D57" s="266"/>
      <c r="E57" s="266"/>
      <c r="F57" s="74" t="s">
        <v>105</v>
      </c>
      <c r="G57" s="93">
        <v>62</v>
      </c>
      <c r="H57" s="78">
        <v>0.85</v>
      </c>
      <c r="I57" s="87">
        <v>52.7</v>
      </c>
      <c r="J57" s="84"/>
      <c r="K57" s="75"/>
      <c r="L57" s="76">
        <v>11.41</v>
      </c>
      <c r="M57" s="75"/>
      <c r="N57" s="77">
        <v>343.77</v>
      </c>
      <c r="AH57" s="13"/>
      <c r="AI57" s="20"/>
      <c r="AL57" s="139"/>
      <c r="AM57" s="2" t="s">
        <v>332</v>
      </c>
    </row>
    <row r="58" spans="1:42" customFormat="1" ht="15" x14ac:dyDescent="0.25">
      <c r="A58" s="94"/>
      <c r="B58" s="135"/>
      <c r="C58" s="272" t="s">
        <v>96</v>
      </c>
      <c r="D58" s="272"/>
      <c r="E58" s="272"/>
      <c r="F58" s="67"/>
      <c r="G58" s="68"/>
      <c r="H58" s="68"/>
      <c r="I58" s="68"/>
      <c r="J58" s="70"/>
      <c r="K58" s="68"/>
      <c r="L58" s="95">
        <v>51.49</v>
      </c>
      <c r="M58" s="90"/>
      <c r="N58" s="99">
        <v>1544.5</v>
      </c>
      <c r="AH58" s="13"/>
      <c r="AI58" s="20"/>
      <c r="AL58" s="139"/>
      <c r="AO58" s="20" t="s">
        <v>96</v>
      </c>
    </row>
    <row r="59" spans="1:42" customFormat="1" ht="23.25" x14ac:dyDescent="0.25">
      <c r="A59" s="66" t="s">
        <v>120</v>
      </c>
      <c r="B59" s="133" t="s">
        <v>331</v>
      </c>
      <c r="C59" s="272" t="s">
        <v>330</v>
      </c>
      <c r="D59" s="272"/>
      <c r="E59" s="272"/>
      <c r="F59" s="67" t="s">
        <v>312</v>
      </c>
      <c r="G59" s="68"/>
      <c r="H59" s="68"/>
      <c r="I59" s="51">
        <v>0.2</v>
      </c>
      <c r="J59" s="95">
        <v>503</v>
      </c>
      <c r="K59" s="68"/>
      <c r="L59" s="95">
        <v>100.6</v>
      </c>
      <c r="M59" s="69">
        <v>6.67</v>
      </c>
      <c r="N59" s="96">
        <v>671</v>
      </c>
      <c r="AH59" s="13"/>
      <c r="AI59" s="20" t="s">
        <v>330</v>
      </c>
      <c r="AL59" s="139"/>
      <c r="AO59" s="20"/>
    </row>
    <row r="60" spans="1:42" customFormat="1" ht="15" x14ac:dyDescent="0.25">
      <c r="A60" s="94"/>
      <c r="B60" s="135"/>
      <c r="C60" s="266" t="s">
        <v>329</v>
      </c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73"/>
      <c r="AH60" s="13"/>
      <c r="AI60" s="20"/>
      <c r="AL60" s="139"/>
      <c r="AO60" s="20"/>
      <c r="AP60" s="2" t="s">
        <v>329</v>
      </c>
    </row>
    <row r="61" spans="1:42" customFormat="1" ht="15" x14ac:dyDescent="0.25">
      <c r="A61" s="94"/>
      <c r="B61" s="135"/>
      <c r="C61" s="272" t="s">
        <v>96</v>
      </c>
      <c r="D61" s="272"/>
      <c r="E61" s="272"/>
      <c r="F61" s="67"/>
      <c r="G61" s="68"/>
      <c r="H61" s="68"/>
      <c r="I61" s="68"/>
      <c r="J61" s="70"/>
      <c r="K61" s="68"/>
      <c r="L61" s="95">
        <v>100.6</v>
      </c>
      <c r="M61" s="90"/>
      <c r="N61" s="96">
        <v>671</v>
      </c>
      <c r="AH61" s="13"/>
      <c r="AI61" s="20"/>
      <c r="AL61" s="139"/>
      <c r="AO61" s="20" t="s">
        <v>96</v>
      </c>
    </row>
    <row r="62" spans="1:42" customFormat="1" ht="23.25" x14ac:dyDescent="0.25">
      <c r="A62" s="66" t="s">
        <v>118</v>
      </c>
      <c r="B62" s="133" t="s">
        <v>311</v>
      </c>
      <c r="C62" s="272" t="s">
        <v>310</v>
      </c>
      <c r="D62" s="272"/>
      <c r="E62" s="272"/>
      <c r="F62" s="67" t="s">
        <v>130</v>
      </c>
      <c r="G62" s="68"/>
      <c r="H62" s="68"/>
      <c r="I62" s="97">
        <v>2</v>
      </c>
      <c r="J62" s="95">
        <v>890.38</v>
      </c>
      <c r="K62" s="68"/>
      <c r="L62" s="98">
        <v>1780.76</v>
      </c>
      <c r="M62" s="69">
        <v>6.67</v>
      </c>
      <c r="N62" s="99">
        <v>11877.67</v>
      </c>
      <c r="AH62" s="13"/>
      <c r="AI62" s="20" t="s">
        <v>310</v>
      </c>
      <c r="AL62" s="139"/>
      <c r="AO62" s="20"/>
    </row>
    <row r="63" spans="1:42" customFormat="1" ht="15" x14ac:dyDescent="0.25">
      <c r="A63" s="94"/>
      <c r="B63" s="135"/>
      <c r="C63" s="266" t="s">
        <v>285</v>
      </c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73"/>
      <c r="AH63" s="13"/>
      <c r="AI63" s="20"/>
      <c r="AL63" s="139"/>
      <c r="AO63" s="20"/>
      <c r="AP63" s="2" t="s">
        <v>285</v>
      </c>
    </row>
    <row r="64" spans="1:42" customFormat="1" ht="15" x14ac:dyDescent="0.25">
      <c r="A64" s="94"/>
      <c r="B64" s="135"/>
      <c r="C64" s="272" t="s">
        <v>96</v>
      </c>
      <c r="D64" s="272"/>
      <c r="E64" s="272"/>
      <c r="F64" s="67"/>
      <c r="G64" s="68"/>
      <c r="H64" s="68"/>
      <c r="I64" s="68"/>
      <c r="J64" s="70"/>
      <c r="K64" s="68"/>
      <c r="L64" s="98">
        <v>1780.76</v>
      </c>
      <c r="M64" s="90"/>
      <c r="N64" s="99">
        <v>11877.67</v>
      </c>
      <c r="AH64" s="13"/>
      <c r="AI64" s="20"/>
      <c r="AL64" s="139"/>
      <c r="AO64" s="20" t="s">
        <v>96</v>
      </c>
    </row>
    <row r="65" spans="1:44" customFormat="1" ht="34.5" x14ac:dyDescent="0.25">
      <c r="A65" s="66" t="s">
        <v>155</v>
      </c>
      <c r="B65" s="133" t="s">
        <v>309</v>
      </c>
      <c r="C65" s="272" t="s">
        <v>308</v>
      </c>
      <c r="D65" s="272"/>
      <c r="E65" s="272"/>
      <c r="F65" s="67" t="s">
        <v>130</v>
      </c>
      <c r="G65" s="68"/>
      <c r="H65" s="68"/>
      <c r="I65" s="97">
        <v>3</v>
      </c>
      <c r="J65" s="95">
        <v>524.20000000000005</v>
      </c>
      <c r="K65" s="68"/>
      <c r="L65" s="98">
        <v>1572.6</v>
      </c>
      <c r="M65" s="69">
        <v>6.67</v>
      </c>
      <c r="N65" s="99">
        <v>10489.24</v>
      </c>
      <c r="AH65" s="13"/>
      <c r="AI65" s="20" t="s">
        <v>308</v>
      </c>
      <c r="AL65" s="139"/>
      <c r="AO65" s="20"/>
    </row>
    <row r="66" spans="1:44" customFormat="1" ht="15" x14ac:dyDescent="0.25">
      <c r="A66" s="94"/>
      <c r="B66" s="135"/>
      <c r="C66" s="266" t="s">
        <v>285</v>
      </c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73"/>
      <c r="AH66" s="13"/>
      <c r="AI66" s="20"/>
      <c r="AL66" s="139"/>
      <c r="AO66" s="20"/>
      <c r="AP66" s="2" t="s">
        <v>285</v>
      </c>
    </row>
    <row r="67" spans="1:44" customFormat="1" ht="15" x14ac:dyDescent="0.25">
      <c r="A67" s="94"/>
      <c r="B67" s="135"/>
      <c r="C67" s="272" t="s">
        <v>96</v>
      </c>
      <c r="D67" s="272"/>
      <c r="E67" s="272"/>
      <c r="F67" s="67"/>
      <c r="G67" s="68"/>
      <c r="H67" s="68"/>
      <c r="I67" s="68"/>
      <c r="J67" s="70"/>
      <c r="K67" s="68"/>
      <c r="L67" s="98">
        <v>1572.6</v>
      </c>
      <c r="M67" s="90"/>
      <c r="N67" s="99">
        <v>10489.24</v>
      </c>
      <c r="AH67" s="13"/>
      <c r="AI67" s="20"/>
      <c r="AL67" s="139"/>
      <c r="AO67" s="20" t="s">
        <v>96</v>
      </c>
    </row>
    <row r="68" spans="1:44" customFormat="1" ht="0" hidden="1" customHeight="1" x14ac:dyDescent="0.25">
      <c r="A68" s="100"/>
      <c r="B68" s="101"/>
      <c r="C68" s="101"/>
      <c r="D68" s="101"/>
      <c r="E68" s="101"/>
      <c r="F68" s="102"/>
      <c r="G68" s="102"/>
      <c r="H68" s="102"/>
      <c r="I68" s="102"/>
      <c r="J68" s="103"/>
      <c r="K68" s="102"/>
      <c r="L68" s="103"/>
      <c r="M68" s="75"/>
      <c r="N68" s="103"/>
      <c r="AH68" s="13"/>
      <c r="AI68" s="20"/>
      <c r="AL68" s="139"/>
      <c r="AO68" s="20"/>
    </row>
    <row r="69" spans="1:44" customFormat="1" ht="11.25" hidden="1" customHeight="1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5"/>
      <c r="M69" s="105"/>
      <c r="N69" s="105"/>
    </row>
    <row r="70" spans="1:44" customFormat="1" ht="15" x14ac:dyDescent="0.25">
      <c r="A70" s="106"/>
      <c r="B70" s="107"/>
      <c r="C70" s="272" t="s">
        <v>87</v>
      </c>
      <c r="D70" s="272"/>
      <c r="E70" s="272"/>
      <c r="F70" s="272"/>
      <c r="G70" s="272"/>
      <c r="H70" s="272"/>
      <c r="I70" s="272"/>
      <c r="J70" s="272"/>
      <c r="K70" s="272"/>
      <c r="L70" s="108"/>
      <c r="M70" s="109"/>
      <c r="N70" s="110"/>
      <c r="AQ70" s="20" t="s">
        <v>87</v>
      </c>
    </row>
    <row r="71" spans="1:44" customFormat="1" ht="15" x14ac:dyDescent="0.25">
      <c r="A71" s="111"/>
      <c r="B71" s="73"/>
      <c r="C71" s="266" t="s">
        <v>86</v>
      </c>
      <c r="D71" s="266"/>
      <c r="E71" s="266"/>
      <c r="F71" s="266"/>
      <c r="G71" s="266"/>
      <c r="H71" s="266"/>
      <c r="I71" s="266"/>
      <c r="J71" s="266"/>
      <c r="K71" s="266"/>
      <c r="L71" s="112">
        <v>3475.92</v>
      </c>
      <c r="M71" s="113"/>
      <c r="N71" s="114">
        <v>23692.65</v>
      </c>
      <c r="AQ71" s="20"/>
      <c r="AR71" s="2" t="s">
        <v>86</v>
      </c>
    </row>
    <row r="72" spans="1:44" customFormat="1" ht="15" x14ac:dyDescent="0.25">
      <c r="A72" s="111"/>
      <c r="B72" s="73"/>
      <c r="C72" s="266" t="s">
        <v>85</v>
      </c>
      <c r="D72" s="266"/>
      <c r="E72" s="266"/>
      <c r="F72" s="266"/>
      <c r="G72" s="266"/>
      <c r="H72" s="266"/>
      <c r="I72" s="266"/>
      <c r="J72" s="266"/>
      <c r="K72" s="266"/>
      <c r="L72" s="115"/>
      <c r="M72" s="113"/>
      <c r="N72" s="116"/>
      <c r="AQ72" s="20"/>
      <c r="AR72" s="2" t="s">
        <v>85</v>
      </c>
    </row>
    <row r="73" spans="1:44" customFormat="1" ht="15" x14ac:dyDescent="0.25">
      <c r="A73" s="111"/>
      <c r="B73" s="73"/>
      <c r="C73" s="266" t="s">
        <v>84</v>
      </c>
      <c r="D73" s="266"/>
      <c r="E73" s="266"/>
      <c r="F73" s="266"/>
      <c r="G73" s="266"/>
      <c r="H73" s="266"/>
      <c r="I73" s="266"/>
      <c r="J73" s="266"/>
      <c r="K73" s="266"/>
      <c r="L73" s="117">
        <v>21.59</v>
      </c>
      <c r="M73" s="113"/>
      <c r="N73" s="118">
        <v>650.51</v>
      </c>
      <c r="AQ73" s="20"/>
      <c r="AR73" s="2" t="s">
        <v>84</v>
      </c>
    </row>
    <row r="74" spans="1:44" customFormat="1" ht="15" x14ac:dyDescent="0.25">
      <c r="A74" s="111"/>
      <c r="B74" s="73"/>
      <c r="C74" s="266" t="s">
        <v>83</v>
      </c>
      <c r="D74" s="266"/>
      <c r="E74" s="266"/>
      <c r="F74" s="266"/>
      <c r="G74" s="266"/>
      <c r="H74" s="266"/>
      <c r="I74" s="266"/>
      <c r="J74" s="266"/>
      <c r="K74" s="266"/>
      <c r="L74" s="117">
        <v>0.37</v>
      </c>
      <c r="M74" s="113"/>
      <c r="N74" s="118">
        <v>4.2300000000000004</v>
      </c>
      <c r="AQ74" s="20"/>
      <c r="AR74" s="2" t="s">
        <v>83</v>
      </c>
    </row>
    <row r="75" spans="1:44" customFormat="1" ht="15" x14ac:dyDescent="0.25">
      <c r="A75" s="111"/>
      <c r="B75" s="73"/>
      <c r="C75" s="266" t="s">
        <v>82</v>
      </c>
      <c r="D75" s="266"/>
      <c r="E75" s="266"/>
      <c r="F75" s="266"/>
      <c r="G75" s="266"/>
      <c r="H75" s="266"/>
      <c r="I75" s="266"/>
      <c r="J75" s="266"/>
      <c r="K75" s="266"/>
      <c r="L75" s="117">
        <v>0.06</v>
      </c>
      <c r="M75" s="113"/>
      <c r="N75" s="118">
        <v>1.81</v>
      </c>
      <c r="AQ75" s="20"/>
      <c r="AR75" s="2" t="s">
        <v>82</v>
      </c>
    </row>
    <row r="76" spans="1:44" customFormat="1" ht="15" x14ac:dyDescent="0.25">
      <c r="A76" s="111"/>
      <c r="B76" s="73"/>
      <c r="C76" s="266" t="s">
        <v>81</v>
      </c>
      <c r="D76" s="266"/>
      <c r="E76" s="266"/>
      <c r="F76" s="266"/>
      <c r="G76" s="266"/>
      <c r="H76" s="266"/>
      <c r="I76" s="266"/>
      <c r="J76" s="266"/>
      <c r="K76" s="266"/>
      <c r="L76" s="112">
        <v>3453.96</v>
      </c>
      <c r="M76" s="113"/>
      <c r="N76" s="114">
        <v>23037.91</v>
      </c>
      <c r="AQ76" s="20"/>
      <c r="AR76" s="2" t="s">
        <v>81</v>
      </c>
    </row>
    <row r="77" spans="1:44" customFormat="1" ht="15" x14ac:dyDescent="0.25">
      <c r="A77" s="111"/>
      <c r="B77" s="73"/>
      <c r="C77" s="266" t="s">
        <v>80</v>
      </c>
      <c r="D77" s="266"/>
      <c r="E77" s="266"/>
      <c r="F77" s="266"/>
      <c r="G77" s="266"/>
      <c r="H77" s="266"/>
      <c r="I77" s="266"/>
      <c r="J77" s="266"/>
      <c r="K77" s="266"/>
      <c r="L77" s="112">
        <v>3505.45</v>
      </c>
      <c r="M77" s="113"/>
      <c r="N77" s="114">
        <v>24582.41</v>
      </c>
      <c r="AQ77" s="20"/>
      <c r="AR77" s="2" t="s">
        <v>80</v>
      </c>
    </row>
    <row r="78" spans="1:44" customFormat="1" ht="15" x14ac:dyDescent="0.25">
      <c r="A78" s="111"/>
      <c r="B78" s="73"/>
      <c r="C78" s="266" t="s">
        <v>85</v>
      </c>
      <c r="D78" s="266"/>
      <c r="E78" s="266"/>
      <c r="F78" s="266"/>
      <c r="G78" s="266"/>
      <c r="H78" s="266"/>
      <c r="I78" s="266"/>
      <c r="J78" s="266"/>
      <c r="K78" s="266"/>
      <c r="L78" s="115"/>
      <c r="M78" s="113"/>
      <c r="N78" s="116"/>
      <c r="AQ78" s="20"/>
      <c r="AR78" s="2" t="s">
        <v>85</v>
      </c>
    </row>
    <row r="79" spans="1:44" customFormat="1" ht="15" x14ac:dyDescent="0.25">
      <c r="A79" s="111"/>
      <c r="B79" s="73"/>
      <c r="C79" s="266" t="s">
        <v>94</v>
      </c>
      <c r="D79" s="266"/>
      <c r="E79" s="266"/>
      <c r="F79" s="266"/>
      <c r="G79" s="266"/>
      <c r="H79" s="266"/>
      <c r="I79" s="266"/>
      <c r="J79" s="266"/>
      <c r="K79" s="266"/>
      <c r="L79" s="117">
        <v>21.59</v>
      </c>
      <c r="M79" s="113"/>
      <c r="N79" s="118">
        <v>650.51</v>
      </c>
      <c r="AQ79" s="20"/>
      <c r="AR79" s="2" t="s">
        <v>94</v>
      </c>
    </row>
    <row r="80" spans="1:44" customFormat="1" ht="15" x14ac:dyDescent="0.25">
      <c r="A80" s="111"/>
      <c r="B80" s="73"/>
      <c r="C80" s="266" t="s">
        <v>93</v>
      </c>
      <c r="D80" s="266"/>
      <c r="E80" s="266"/>
      <c r="F80" s="266"/>
      <c r="G80" s="266"/>
      <c r="H80" s="266"/>
      <c r="I80" s="266"/>
      <c r="J80" s="266"/>
      <c r="K80" s="266"/>
      <c r="L80" s="117">
        <v>0.37</v>
      </c>
      <c r="M80" s="113"/>
      <c r="N80" s="118">
        <v>4.2300000000000004</v>
      </c>
      <c r="AQ80" s="20"/>
      <c r="AR80" s="2" t="s">
        <v>93</v>
      </c>
    </row>
    <row r="81" spans="1:50" customFormat="1" ht="15" x14ac:dyDescent="0.25">
      <c r="A81" s="111"/>
      <c r="B81" s="73"/>
      <c r="C81" s="266" t="s">
        <v>92</v>
      </c>
      <c r="D81" s="266"/>
      <c r="E81" s="266"/>
      <c r="F81" s="266"/>
      <c r="G81" s="266"/>
      <c r="H81" s="266"/>
      <c r="I81" s="266"/>
      <c r="J81" s="266"/>
      <c r="K81" s="266"/>
      <c r="L81" s="117">
        <v>0.06</v>
      </c>
      <c r="M81" s="113"/>
      <c r="N81" s="118">
        <v>1.81</v>
      </c>
      <c r="AQ81" s="20"/>
      <c r="AR81" s="2" t="s">
        <v>92</v>
      </c>
    </row>
    <row r="82" spans="1:50" customFormat="1" ht="15" x14ac:dyDescent="0.25">
      <c r="A82" s="111"/>
      <c r="B82" s="73"/>
      <c r="C82" s="266" t="s">
        <v>91</v>
      </c>
      <c r="D82" s="266"/>
      <c r="E82" s="266"/>
      <c r="F82" s="266"/>
      <c r="G82" s="266"/>
      <c r="H82" s="266"/>
      <c r="I82" s="266"/>
      <c r="J82" s="266"/>
      <c r="K82" s="266"/>
      <c r="L82" s="112">
        <v>3453.96</v>
      </c>
      <c r="M82" s="113"/>
      <c r="N82" s="114">
        <v>23037.91</v>
      </c>
      <c r="AQ82" s="20"/>
      <c r="AR82" s="2" t="s">
        <v>91</v>
      </c>
    </row>
    <row r="83" spans="1:50" customFormat="1" ht="15" x14ac:dyDescent="0.25">
      <c r="A83" s="111"/>
      <c r="B83" s="73"/>
      <c r="C83" s="266" t="s">
        <v>90</v>
      </c>
      <c r="D83" s="266"/>
      <c r="E83" s="266"/>
      <c r="F83" s="266"/>
      <c r="G83" s="266"/>
      <c r="H83" s="266"/>
      <c r="I83" s="266"/>
      <c r="J83" s="266"/>
      <c r="K83" s="266"/>
      <c r="L83" s="117">
        <v>18.12</v>
      </c>
      <c r="M83" s="113"/>
      <c r="N83" s="118">
        <v>545.99</v>
      </c>
      <c r="AQ83" s="20"/>
      <c r="AR83" s="2" t="s">
        <v>90</v>
      </c>
    </row>
    <row r="84" spans="1:50" customFormat="1" ht="15" x14ac:dyDescent="0.25">
      <c r="A84" s="111"/>
      <c r="B84" s="73"/>
      <c r="C84" s="266" t="s">
        <v>89</v>
      </c>
      <c r="D84" s="266"/>
      <c r="E84" s="266"/>
      <c r="F84" s="266"/>
      <c r="G84" s="266"/>
      <c r="H84" s="266"/>
      <c r="I84" s="266"/>
      <c r="J84" s="266"/>
      <c r="K84" s="266"/>
      <c r="L84" s="117">
        <v>11.41</v>
      </c>
      <c r="M84" s="113"/>
      <c r="N84" s="118">
        <v>343.77</v>
      </c>
      <c r="AQ84" s="20"/>
      <c r="AR84" s="2" t="s">
        <v>89</v>
      </c>
    </row>
    <row r="85" spans="1:50" customFormat="1" ht="15" x14ac:dyDescent="0.25">
      <c r="A85" s="111"/>
      <c r="B85" s="73"/>
      <c r="C85" s="266" t="s">
        <v>70</v>
      </c>
      <c r="D85" s="266"/>
      <c r="E85" s="266"/>
      <c r="F85" s="266"/>
      <c r="G85" s="266"/>
      <c r="H85" s="266"/>
      <c r="I85" s="266"/>
      <c r="J85" s="266"/>
      <c r="K85" s="266"/>
      <c r="L85" s="117">
        <v>21.65</v>
      </c>
      <c r="M85" s="113"/>
      <c r="N85" s="118">
        <v>652.32000000000005</v>
      </c>
      <c r="AQ85" s="20"/>
      <c r="AR85" s="2" t="s">
        <v>70</v>
      </c>
    </row>
    <row r="86" spans="1:50" customFormat="1" ht="15" x14ac:dyDescent="0.25">
      <c r="A86" s="111"/>
      <c r="B86" s="73"/>
      <c r="C86" s="266" t="s">
        <v>69</v>
      </c>
      <c r="D86" s="266"/>
      <c r="E86" s="266"/>
      <c r="F86" s="266"/>
      <c r="G86" s="266"/>
      <c r="H86" s="266"/>
      <c r="I86" s="266"/>
      <c r="J86" s="266"/>
      <c r="K86" s="266"/>
      <c r="L86" s="117">
        <v>18.12</v>
      </c>
      <c r="M86" s="113"/>
      <c r="N86" s="118">
        <v>545.99</v>
      </c>
      <c r="AQ86" s="20"/>
      <c r="AR86" s="2" t="s">
        <v>69</v>
      </c>
    </row>
    <row r="87" spans="1:50" customFormat="1" ht="15" x14ac:dyDescent="0.25">
      <c r="A87" s="111"/>
      <c r="B87" s="73"/>
      <c r="C87" s="266" t="s">
        <v>68</v>
      </c>
      <c r="D87" s="266"/>
      <c r="E87" s="266"/>
      <c r="F87" s="266"/>
      <c r="G87" s="266"/>
      <c r="H87" s="266"/>
      <c r="I87" s="266"/>
      <c r="J87" s="266"/>
      <c r="K87" s="266"/>
      <c r="L87" s="117">
        <v>11.41</v>
      </c>
      <c r="M87" s="113"/>
      <c r="N87" s="118">
        <v>343.77</v>
      </c>
      <c r="AQ87" s="20"/>
      <c r="AR87" s="2" t="s">
        <v>68</v>
      </c>
    </row>
    <row r="88" spans="1:50" customFormat="1" ht="15" x14ac:dyDescent="0.25">
      <c r="A88" s="111"/>
      <c r="B88" s="119"/>
      <c r="C88" s="267" t="s">
        <v>67</v>
      </c>
      <c r="D88" s="267"/>
      <c r="E88" s="267"/>
      <c r="F88" s="267"/>
      <c r="G88" s="267"/>
      <c r="H88" s="267"/>
      <c r="I88" s="267"/>
      <c r="J88" s="267"/>
      <c r="K88" s="267"/>
      <c r="L88" s="120">
        <v>3505.45</v>
      </c>
      <c r="M88" s="121"/>
      <c r="N88" s="122">
        <v>24582.41</v>
      </c>
      <c r="AQ88" s="20"/>
      <c r="AS88" s="20" t="s">
        <v>67</v>
      </c>
    </row>
    <row r="89" spans="1:50" customFormat="1" ht="13.5" hidden="1" customHeight="1" x14ac:dyDescent="0.25">
      <c r="B89" s="103"/>
      <c r="C89" s="101"/>
      <c r="D89" s="101"/>
      <c r="E89" s="101"/>
      <c r="F89" s="101"/>
      <c r="G89" s="101"/>
      <c r="H89" s="101"/>
      <c r="I89" s="101"/>
      <c r="J89" s="101"/>
      <c r="K89" s="101"/>
      <c r="L89" s="120"/>
      <c r="M89" s="123"/>
      <c r="N89" s="124"/>
    </row>
    <row r="90" spans="1:50" customFormat="1" ht="26.25" customHeight="1" x14ac:dyDescent="0.25">
      <c r="A90" s="125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</row>
    <row r="91" spans="1:50" s="4" customFormat="1" ht="15" x14ac:dyDescent="0.25">
      <c r="A91" s="52"/>
      <c r="B91" s="127" t="s">
        <v>66</v>
      </c>
      <c r="C91" s="302" t="s">
        <v>397</v>
      </c>
      <c r="D91" s="268"/>
      <c r="E91" s="268"/>
      <c r="F91" s="268"/>
      <c r="G91" s="268"/>
      <c r="H91" s="269"/>
      <c r="I91" s="269"/>
      <c r="J91" s="269"/>
      <c r="K91" s="269"/>
      <c r="L91" s="269"/>
      <c r="M91"/>
      <c r="N91"/>
      <c r="O91"/>
      <c r="P91"/>
      <c r="Q91"/>
      <c r="R91"/>
      <c r="S91"/>
      <c r="T91"/>
      <c r="U91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57</v>
      </c>
      <c r="AU91" s="5" t="s">
        <v>57</v>
      </c>
      <c r="AV91" s="5"/>
      <c r="AW91" s="5"/>
      <c r="AX91" s="5"/>
    </row>
    <row r="92" spans="1:50" s="128" customFormat="1" ht="16.5" customHeight="1" x14ac:dyDescent="0.25">
      <c r="A92" s="54"/>
      <c r="B92" s="127"/>
      <c r="C92" s="252" t="s">
        <v>61</v>
      </c>
      <c r="D92" s="252"/>
      <c r="E92" s="252"/>
      <c r="F92" s="252"/>
      <c r="G92" s="252"/>
      <c r="H92" s="252"/>
      <c r="I92" s="252"/>
      <c r="J92" s="252"/>
      <c r="K92" s="252"/>
      <c r="L92" s="252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</row>
    <row r="93" spans="1:50" s="4" customFormat="1" ht="15" x14ac:dyDescent="0.25">
      <c r="A93" s="52"/>
      <c r="B93" s="127" t="s">
        <v>65</v>
      </c>
      <c r="C93" s="302" t="s">
        <v>398</v>
      </c>
      <c r="D93" s="268"/>
      <c r="E93" s="268"/>
      <c r="F93" s="268"/>
      <c r="G93" s="268"/>
      <c r="H93" s="269"/>
      <c r="I93" s="269"/>
      <c r="J93" s="269"/>
      <c r="K93" s="269"/>
      <c r="L93" s="269"/>
      <c r="M93"/>
      <c r="N93"/>
      <c r="O93"/>
      <c r="P93"/>
      <c r="Q93"/>
      <c r="R93"/>
      <c r="S93"/>
      <c r="T93"/>
      <c r="U93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 t="s">
        <v>57</v>
      </c>
      <c r="AW93" s="5" t="s">
        <v>57</v>
      </c>
      <c r="AX93" s="5"/>
    </row>
    <row r="94" spans="1:50" s="128" customFormat="1" ht="16.5" customHeight="1" x14ac:dyDescent="0.25">
      <c r="A94" s="54"/>
      <c r="C94" s="252" t="s">
        <v>61</v>
      </c>
      <c r="D94" s="252"/>
      <c r="E94" s="252"/>
      <c r="F94" s="252"/>
      <c r="G94" s="252"/>
      <c r="H94" s="252"/>
      <c r="I94" s="252"/>
      <c r="J94" s="252"/>
      <c r="K94" s="252"/>
      <c r="L94" s="252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</row>
    <row r="95" spans="1:50" s="4" customFormat="1" ht="19.5" customHeight="1" x14ac:dyDescent="0.2">
      <c r="A95" s="52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customFormat="1" ht="22.5" customHeight="1" x14ac:dyDescent="0.25">
      <c r="A96" s="270" t="s">
        <v>64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104"/>
      <c r="P96" s="104"/>
    </row>
    <row r="97" spans="1:50" customFormat="1" ht="12.75" customHeight="1" x14ac:dyDescent="0.25">
      <c r="A97" s="270" t="s">
        <v>63</v>
      </c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104"/>
      <c r="P97" s="104"/>
    </row>
    <row r="98" spans="1:50" customFormat="1" ht="12.75" customHeight="1" x14ac:dyDescent="0.25">
      <c r="A98" s="270" t="s">
        <v>62</v>
      </c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104"/>
      <c r="P98" s="104"/>
    </row>
    <row r="99" spans="1:50" customFormat="1" ht="19.5" customHeight="1" x14ac:dyDescent="0.25"/>
    <row r="100" spans="1:50" customFormat="1" ht="15" x14ac:dyDescent="0.25">
      <c r="A100" s="271"/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AX100" s="2" t="s">
        <v>57</v>
      </c>
    </row>
    <row r="101" spans="1:50" customFormat="1" ht="15" x14ac:dyDescent="0.25">
      <c r="B101" s="137"/>
      <c r="D101" s="137"/>
      <c r="F101" s="137"/>
    </row>
  </sheetData>
  <mergeCells count="92">
    <mergeCell ref="A97:N97"/>
    <mergeCell ref="A98:N98"/>
    <mergeCell ref="A100:N100"/>
    <mergeCell ref="C92:L92"/>
    <mergeCell ref="C93:G93"/>
    <mergeCell ref="H93:L93"/>
    <mergeCell ref="C94:L94"/>
    <mergeCell ref="A96:N96"/>
    <mergeCell ref="C85:K85"/>
    <mergeCell ref="C86:K86"/>
    <mergeCell ref="C87:K87"/>
    <mergeCell ref="C88:K88"/>
    <mergeCell ref="C91:G91"/>
    <mergeCell ref="H91:L91"/>
    <mergeCell ref="C75:K75"/>
    <mergeCell ref="C76:K76"/>
    <mergeCell ref="C77:K77"/>
    <mergeCell ref="C78:K78"/>
    <mergeCell ref="C79:K79"/>
    <mergeCell ref="C80:K80"/>
    <mergeCell ref="C81:K81"/>
    <mergeCell ref="C82:K82"/>
    <mergeCell ref="C83:K83"/>
    <mergeCell ref="C84:K84"/>
    <mergeCell ref="C63:N63"/>
    <mergeCell ref="C64:E64"/>
    <mergeCell ref="C65:E65"/>
    <mergeCell ref="C66:N66"/>
    <mergeCell ref="C67:E67"/>
    <mergeCell ref="C70:K70"/>
    <mergeCell ref="C71:K71"/>
    <mergeCell ref="C72:K72"/>
    <mergeCell ref="C73:K73"/>
    <mergeCell ref="C74:K74"/>
    <mergeCell ref="C53:E53"/>
    <mergeCell ref="C54:E54"/>
    <mergeCell ref="C55:E55"/>
    <mergeCell ref="C56:E56"/>
    <mergeCell ref="C57:E57"/>
    <mergeCell ref="C58:E58"/>
    <mergeCell ref="C59:E59"/>
    <mergeCell ref="C60:N60"/>
    <mergeCell ref="C61:E61"/>
    <mergeCell ref="C62:E62"/>
    <mergeCell ref="N41:N43"/>
    <mergeCell ref="C44:E44"/>
    <mergeCell ref="A45:N45"/>
    <mergeCell ref="C46:E46"/>
    <mergeCell ref="C47:N47"/>
    <mergeCell ref="C48:E48"/>
    <mergeCell ref="C49:E49"/>
    <mergeCell ref="C50:E50"/>
    <mergeCell ref="C51:E51"/>
    <mergeCell ref="C52:E52"/>
    <mergeCell ref="L37:M37"/>
    <mergeCell ref="L38:M38"/>
    <mergeCell ref="L39:M39"/>
    <mergeCell ref="A41:A43"/>
    <mergeCell ref="B41:B43"/>
    <mergeCell ref="C41:E43"/>
    <mergeCell ref="F41:F43"/>
    <mergeCell ref="G41:I42"/>
    <mergeCell ref="J41:L42"/>
    <mergeCell ref="M41:M43"/>
    <mergeCell ref="A19:N19"/>
    <mergeCell ref="A20:N20"/>
    <mergeCell ref="A22:N22"/>
    <mergeCell ref="A23:N23"/>
    <mergeCell ref="A24:N24"/>
    <mergeCell ref="A26:N26"/>
    <mergeCell ref="A27:N27"/>
    <mergeCell ref="B29:F29"/>
    <mergeCell ref="B30:F30"/>
    <mergeCell ref="D32:F32"/>
    <mergeCell ref="A15:F15"/>
    <mergeCell ref="G15:N15"/>
    <mergeCell ref="A16:F16"/>
    <mergeCell ref="G16:N16"/>
    <mergeCell ref="A17:F17"/>
    <mergeCell ref="G17:N17"/>
    <mergeCell ref="G11:N11"/>
    <mergeCell ref="G12:N12"/>
    <mergeCell ref="A13:F13"/>
    <mergeCell ref="G13:N13"/>
    <mergeCell ref="A14:F14"/>
    <mergeCell ref="G14:N14"/>
    <mergeCell ref="A4:C4"/>
    <mergeCell ref="K4:N4"/>
    <mergeCell ref="A5:D5"/>
    <mergeCell ref="J5:N5"/>
    <mergeCell ref="A6:D6"/>
    <mergeCell ref="J6:N6"/>
  </mergeCells>
  <printOptions horizontalCentered="1"/>
  <pageMargins left="0.69999998807907104" right="0.69999998807907104" top="0.75" bottom="0.75" header="0.30000001192092901" footer="0.30000001192092901"/>
  <pageSetup paperSize="9" scale="81" fitToHeight="0" orientation="landscape" r:id="rId1"/>
  <headerFooter>
    <oddFooter>&amp;RСтраница &amp;P</oddFooter>
  </headerFooter>
  <rowBreaks count="1" manualBreakCount="1">
    <brk id="40" max="10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7"/>
  <sheetViews>
    <sheetView view="pageBreakPreview" zoomScaleNormal="100" zoomScaleSheetLayoutView="100" workbookViewId="0">
      <selection activeCell="D39" sqref="D39"/>
    </sheetView>
  </sheetViews>
  <sheetFormatPr defaultRowHeight="15" x14ac:dyDescent="0.25"/>
  <cols>
    <col min="1" max="1" width="5.42578125" style="157" customWidth="1"/>
    <col min="2" max="2" width="36.85546875" style="157" customWidth="1"/>
    <col min="3" max="3" width="13.7109375" style="157" customWidth="1"/>
    <col min="4" max="4" width="10.5703125" style="157" customWidth="1"/>
    <col min="5" max="5" width="11.7109375" style="157" customWidth="1"/>
    <col min="6" max="6" width="9" style="157" customWidth="1"/>
    <col min="7" max="16384" width="9.140625" style="157"/>
  </cols>
  <sheetData>
    <row r="2" spans="1:8" x14ac:dyDescent="0.25">
      <c r="B2" s="159" t="s">
        <v>326</v>
      </c>
      <c r="C2" s="159"/>
    </row>
    <row r="3" spans="1:8" ht="15.75" customHeight="1" x14ac:dyDescent="0.25"/>
    <row r="4" spans="1:8" ht="45" x14ac:dyDescent="0.25">
      <c r="A4" s="47" t="s">
        <v>9</v>
      </c>
      <c r="B4" s="47" t="s">
        <v>325</v>
      </c>
      <c r="C4" s="47" t="s">
        <v>374</v>
      </c>
      <c r="D4" s="47" t="s">
        <v>324</v>
      </c>
      <c r="E4" s="47" t="s">
        <v>323</v>
      </c>
      <c r="F4" s="47" t="s">
        <v>322</v>
      </c>
    </row>
    <row r="5" spans="1:8" x14ac:dyDescent="0.25">
      <c r="A5" s="303" t="s">
        <v>236</v>
      </c>
      <c r="B5" s="304"/>
      <c r="C5" s="160"/>
      <c r="D5" s="47"/>
      <c r="E5" s="47"/>
      <c r="F5" s="47"/>
    </row>
    <row r="6" spans="1:8" ht="30" x14ac:dyDescent="0.25">
      <c r="A6" s="48">
        <v>1</v>
      </c>
      <c r="B6" s="48" t="s">
        <v>321</v>
      </c>
      <c r="C6" s="161" t="s">
        <v>421</v>
      </c>
      <c r="D6" s="49">
        <f>551.3*0.08</f>
        <v>44.103999999999999</v>
      </c>
      <c r="E6" s="49">
        <v>2.4</v>
      </c>
      <c r="F6" s="49">
        <f>D6*E6</f>
        <v>105.8496</v>
      </c>
      <c r="H6" s="188"/>
    </row>
    <row r="7" spans="1:8" x14ac:dyDescent="0.25">
      <c r="A7" s="48">
        <v>2</v>
      </c>
      <c r="B7" s="48" t="s">
        <v>319</v>
      </c>
      <c r="C7" s="161" t="s">
        <v>415</v>
      </c>
      <c r="D7" s="49">
        <f>249*0.016</f>
        <v>3.984</v>
      </c>
      <c r="E7" s="49">
        <v>2.4</v>
      </c>
      <c r="F7" s="49">
        <f>D7*E7</f>
        <v>9.5616000000000003</v>
      </c>
    </row>
    <row r="8" spans="1:8" x14ac:dyDescent="0.25">
      <c r="A8" s="48"/>
      <c r="B8" s="48" t="s">
        <v>318</v>
      </c>
      <c r="C8" s="161"/>
      <c r="D8" s="49">
        <f>SUM(D6:D7)</f>
        <v>48.088000000000001</v>
      </c>
      <c r="E8" s="49"/>
      <c r="F8" s="49">
        <f>SUM(F6:F7)</f>
        <v>115.41119999999999</v>
      </c>
    </row>
    <row r="9" spans="1:8" x14ac:dyDescent="0.25">
      <c r="A9" s="303" t="s">
        <v>234</v>
      </c>
      <c r="B9" s="304"/>
      <c r="C9" s="162"/>
      <c r="D9" s="47"/>
      <c r="E9" s="47"/>
      <c r="F9" s="47"/>
    </row>
    <row r="10" spans="1:8" x14ac:dyDescent="0.25">
      <c r="A10" s="48">
        <v>3</v>
      </c>
      <c r="B10" s="48" t="s">
        <v>320</v>
      </c>
      <c r="C10" s="161" t="s">
        <v>417</v>
      </c>
      <c r="D10" s="49">
        <f>108.5*0.04</f>
        <v>4.34</v>
      </c>
      <c r="E10" s="49">
        <v>1.9</v>
      </c>
      <c r="F10" s="49">
        <f>D10*E10</f>
        <v>8.2459999999999987</v>
      </c>
    </row>
    <row r="11" spans="1:8" x14ac:dyDescent="0.25">
      <c r="A11" s="48">
        <v>4</v>
      </c>
      <c r="B11" s="48" t="s">
        <v>319</v>
      </c>
      <c r="C11" s="161" t="s">
        <v>416</v>
      </c>
      <c r="D11" s="49">
        <f>25*0.043</f>
        <v>1.075</v>
      </c>
      <c r="E11" s="49">
        <v>2.4</v>
      </c>
      <c r="F11" s="49">
        <f>D11*E11</f>
        <v>2.5799999999999996</v>
      </c>
    </row>
    <row r="12" spans="1:8" x14ac:dyDescent="0.25">
      <c r="A12" s="48"/>
      <c r="B12" s="48" t="s">
        <v>318</v>
      </c>
      <c r="C12" s="161"/>
      <c r="D12" s="49">
        <f>SUM(D10:D11)</f>
        <v>5.415</v>
      </c>
      <c r="E12" s="49"/>
      <c r="F12" s="49">
        <f>SUM(F10:F11)</f>
        <v>10.825999999999999</v>
      </c>
    </row>
    <row r="13" spans="1:8" x14ac:dyDescent="0.25">
      <c r="A13" s="303" t="s">
        <v>317</v>
      </c>
      <c r="B13" s="304"/>
      <c r="C13" s="162"/>
      <c r="D13" s="47"/>
      <c r="E13" s="47"/>
      <c r="F13" s="47"/>
    </row>
    <row r="14" spans="1:8" ht="45" x14ac:dyDescent="0.25">
      <c r="A14" s="48">
        <v>5</v>
      </c>
      <c r="B14" s="48" t="s">
        <v>422</v>
      </c>
      <c r="C14" s="161" t="s">
        <v>420</v>
      </c>
      <c r="D14" s="49">
        <f>659.8*0.15</f>
        <v>98.969999999999985</v>
      </c>
      <c r="E14" s="49">
        <v>1.6</v>
      </c>
      <c r="F14" s="49">
        <f>D14*E14</f>
        <v>158.35199999999998</v>
      </c>
    </row>
    <row r="15" spans="1:8" x14ac:dyDescent="0.25">
      <c r="A15" s="48"/>
      <c r="B15" s="48" t="s">
        <v>316</v>
      </c>
      <c r="C15" s="161"/>
      <c r="D15" s="202">
        <f>D8+D12+D14</f>
        <v>152.47299999999998</v>
      </c>
      <c r="E15" s="49"/>
      <c r="F15" s="203">
        <f>F8+F12+F14</f>
        <v>284.58919999999995</v>
      </c>
    </row>
    <row r="16" spans="1:8" x14ac:dyDescent="0.25">
      <c r="A16"/>
      <c r="B16"/>
      <c r="C16"/>
      <c r="D16"/>
      <c r="E16"/>
      <c r="F16"/>
    </row>
    <row r="17" spans="1:6" x14ac:dyDescent="0.25">
      <c r="A17"/>
      <c r="B17" s="180" t="s">
        <v>399</v>
      </c>
      <c r="C17" s="158"/>
      <c r="D17" s="50" t="s">
        <v>315</v>
      </c>
      <c r="E17" t="s">
        <v>328</v>
      </c>
      <c r="F17"/>
    </row>
  </sheetData>
  <mergeCells count="3">
    <mergeCell ref="A5:B5"/>
    <mergeCell ref="A9:B9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ССР т.ц.</vt:lpstr>
      <vt:lpstr>ССР б.ц.</vt:lpstr>
      <vt:lpstr>благоуст</vt:lpstr>
      <vt:lpstr>озелен</vt:lpstr>
      <vt:lpstr>МАФ</vt:lpstr>
      <vt:lpstr>Расчет мусора</vt:lpstr>
      <vt:lpstr>благоуст!Заголовки_для_печати</vt:lpstr>
      <vt:lpstr>МАФ!Заголовки_для_печати</vt:lpstr>
      <vt:lpstr>озелен!Заголовки_для_печати</vt:lpstr>
      <vt:lpstr>'ССР б.ц.'!Заголовки_для_печати</vt:lpstr>
      <vt:lpstr>'ССР т.ц.'!Заголовки_для_печати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ЮП</dc:creator>
  <cp:lastModifiedBy>Пользователь Windows</cp:lastModifiedBy>
  <cp:lastPrinted>2023-07-18T19:57:19Z</cp:lastPrinted>
  <dcterms:created xsi:type="dcterms:W3CDTF">2020-09-30T08:50:27Z</dcterms:created>
  <dcterms:modified xsi:type="dcterms:W3CDTF">2023-07-19T13:47:07Z</dcterms:modified>
</cp:coreProperties>
</file>